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016_Main\"/>
    </mc:Choice>
  </mc:AlternateContent>
  <bookViews>
    <workbookView xWindow="0" yWindow="0" windowWidth="15600" windowHeight="7950"/>
  </bookViews>
  <sheets>
    <sheet name="Tariffs" sheetId="1" r:id="rId1"/>
  </sheets>
  <externalReferences>
    <externalReference r:id="rId2"/>
    <externalReference r:id="rId3"/>
  </externalReferences>
  <definedNames>
    <definedName name="_Fill" hidden="1">'[1]APPENDIX A'!#REF!</definedName>
    <definedName name="_Key1" hidden="1">#REF!</definedName>
    <definedName name="_Key2" hidden="1">#REF!</definedName>
    <definedName name="_Order1" hidden="1">255</definedName>
    <definedName name="_Order2" hidden="1">255</definedName>
    <definedName name="_Sort" hidden="1">#REF!</definedName>
    <definedName name="A">#REF!</definedName>
    <definedName name="Base">[1]Parameters!$C$21</definedName>
    <definedName name="Current">[1]Parameters!$C$17</definedName>
    <definedName name="Note60">#REF!</definedName>
    <definedName name="Note66">'[1]Notes III'!#REF!</definedName>
    <definedName name="_xlnm.Print_Area" localSheetId="0">Tariffs!$A$1:$J$295</definedName>
    <definedName name="Prior">[1]Parameters!$C$19</definedName>
    <definedName name="PriorYear">[1]Parameters!$C$13</definedName>
    <definedName name="Report1">#REF!</definedName>
    <definedName name="Report10">#REF!</definedName>
    <definedName name="Report11">#REF!</definedName>
    <definedName name="Report12">#REF!</definedName>
    <definedName name="Report13">#REF!</definedName>
    <definedName name="Report14">#REF!</definedName>
    <definedName name="Report15">#REF!</definedName>
    <definedName name="Report16">#REF!</definedName>
    <definedName name="Report17">#REF!</definedName>
    <definedName name="Report18">#REF!</definedName>
    <definedName name="Report19">#REF!</definedName>
    <definedName name="Report2">#REF!</definedName>
    <definedName name="Report20">#REF!</definedName>
    <definedName name="Report3">#REF!</definedName>
    <definedName name="Report4">#REF!</definedName>
    <definedName name="Report5">#REF!</definedName>
    <definedName name="Report6">#REF!</definedName>
    <definedName name="Report7">#REF!</definedName>
    <definedName name="Report8">#REF!</definedName>
    <definedName name="Report9">#REF!</definedName>
    <definedName name="YearEnd">[1]Parameters!$C$11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E29" i="1"/>
  <c r="C168" i="1" l="1"/>
  <c r="B82" i="1"/>
  <c r="B85" i="1" s="1"/>
  <c r="D21" i="1"/>
  <c r="D263" i="1" s="1"/>
  <c r="E263" i="1" s="1"/>
  <c r="F263" i="1" s="1"/>
  <c r="G263" i="1" s="1"/>
  <c r="C21" i="1"/>
  <c r="C258" i="1" s="1"/>
  <c r="D20" i="1"/>
  <c r="C20" i="1"/>
  <c r="C41" i="1" s="1"/>
  <c r="D41" i="1" s="1"/>
  <c r="E41" i="1" s="1"/>
  <c r="F41" i="1" s="1"/>
  <c r="G41" i="1" s="1"/>
  <c r="D19" i="1"/>
  <c r="C19" i="1"/>
  <c r="D18" i="1"/>
  <c r="D81" i="1" s="1"/>
  <c r="E81" i="1" s="1"/>
  <c r="F81" i="1" s="1"/>
  <c r="G81" i="1" s="1"/>
  <c r="C18" i="1"/>
  <c r="D17" i="1"/>
  <c r="C17" i="1"/>
  <c r="C64" i="1" s="1"/>
  <c r="D16" i="1"/>
  <c r="C16" i="1"/>
  <c r="C69" i="1" s="1"/>
  <c r="D15" i="1"/>
  <c r="C15" i="1"/>
  <c r="D14" i="1"/>
  <c r="C14" i="1"/>
  <c r="D11" i="1"/>
  <c r="C11" i="1"/>
  <c r="D10" i="1"/>
  <c r="C10" i="1"/>
  <c r="D9" i="1"/>
  <c r="C9" i="1"/>
  <c r="D7" i="1"/>
  <c r="C7" i="1"/>
  <c r="D6" i="1"/>
  <c r="C6" i="1"/>
  <c r="D5" i="1"/>
  <c r="C5" i="1"/>
  <c r="D64" i="1" l="1"/>
  <c r="E64" i="1" s="1"/>
  <c r="F64" i="1" s="1"/>
  <c r="G64" i="1" s="1"/>
  <c r="D258" i="1"/>
  <c r="E258" i="1" s="1"/>
  <c r="F258" i="1" s="1"/>
  <c r="G258" i="1" s="1"/>
  <c r="C47" i="1"/>
  <c r="D47" i="1" s="1"/>
  <c r="E47" i="1" s="1"/>
  <c r="F47" i="1" s="1"/>
  <c r="G47" i="1" s="1"/>
  <c r="C66" i="1"/>
  <c r="D66" i="1" s="1"/>
  <c r="E66" i="1" s="1"/>
  <c r="F66" i="1" s="1"/>
  <c r="G66" i="1" s="1"/>
  <c r="D82" i="1"/>
  <c r="E82" i="1" s="1"/>
  <c r="F82" i="1" s="1"/>
  <c r="G82" i="1" s="1"/>
  <c r="D85" i="1"/>
  <c r="E85" i="1" s="1"/>
  <c r="F85" i="1" s="1"/>
  <c r="G85" i="1" s="1"/>
  <c r="C126" i="1"/>
  <c r="D126" i="1" s="1"/>
  <c r="E126" i="1" s="1"/>
  <c r="F126" i="1" s="1"/>
  <c r="G126" i="1" s="1"/>
  <c r="D151" i="1"/>
  <c r="E151" i="1" s="1"/>
  <c r="F151" i="1" s="1"/>
  <c r="G151" i="1" s="1"/>
  <c r="D162" i="1"/>
  <c r="E162" i="1" s="1"/>
  <c r="F162" i="1" s="1"/>
  <c r="G162" i="1" s="1"/>
  <c r="D170" i="1"/>
  <c r="E170" i="1" s="1"/>
  <c r="F170" i="1" s="1"/>
  <c r="G170" i="1" s="1"/>
  <c r="D178" i="1"/>
  <c r="E178" i="1" s="1"/>
  <c r="F178" i="1" s="1"/>
  <c r="G178" i="1" s="1"/>
  <c r="C186" i="1"/>
  <c r="D186" i="1" s="1"/>
  <c r="E186" i="1" s="1"/>
  <c r="F186" i="1" s="1"/>
  <c r="G186" i="1" s="1"/>
  <c r="C191" i="1"/>
  <c r="C200" i="1"/>
  <c r="D200" i="1" s="1"/>
  <c r="E200" i="1" s="1"/>
  <c r="F200" i="1" s="1"/>
  <c r="G200" i="1" s="1"/>
  <c r="C208" i="1"/>
  <c r="D208" i="1" s="1"/>
  <c r="E208" i="1" s="1"/>
  <c r="F208" i="1" s="1"/>
  <c r="G208" i="1" s="1"/>
  <c r="C217" i="1"/>
  <c r="D217" i="1" s="1"/>
  <c r="E217" i="1" s="1"/>
  <c r="F217" i="1" s="1"/>
  <c r="G217" i="1" s="1"/>
  <c r="C231" i="1"/>
  <c r="C250" i="1"/>
  <c r="D250" i="1" s="1"/>
  <c r="E250" i="1" s="1"/>
  <c r="F250" i="1" s="1"/>
  <c r="G250" i="1" s="1"/>
  <c r="C262" i="1"/>
  <c r="D268" i="1"/>
  <c r="E268" i="1" s="1"/>
  <c r="F268" i="1" s="1"/>
  <c r="G268" i="1" s="1"/>
  <c r="C65" i="1"/>
  <c r="D65" i="1" s="1"/>
  <c r="E65" i="1" s="1"/>
  <c r="F65" i="1" s="1"/>
  <c r="G65" i="1" s="1"/>
  <c r="D84" i="1"/>
  <c r="E84" i="1" s="1"/>
  <c r="F84" i="1" s="1"/>
  <c r="G84" i="1" s="1"/>
  <c r="D96" i="1"/>
  <c r="E96" i="1" s="1"/>
  <c r="F96" i="1" s="1"/>
  <c r="G96" i="1" s="1"/>
  <c r="D138" i="1"/>
  <c r="E138" i="1" s="1"/>
  <c r="F138" i="1" s="1"/>
  <c r="G138" i="1" s="1"/>
  <c r="D142" i="1"/>
  <c r="E142" i="1" s="1"/>
  <c r="F142" i="1" s="1"/>
  <c r="G142" i="1" s="1"/>
  <c r="D157" i="1"/>
  <c r="E157" i="1" s="1"/>
  <c r="F157" i="1" s="1"/>
  <c r="G157" i="1" s="1"/>
  <c r="D172" i="1"/>
  <c r="E172" i="1" s="1"/>
  <c r="F172" i="1" s="1"/>
  <c r="G172" i="1" s="1"/>
  <c r="C183" i="1"/>
  <c r="D183" i="1" s="1"/>
  <c r="E183" i="1" s="1"/>
  <c r="F183" i="1" s="1"/>
  <c r="G183" i="1" s="1"/>
  <c r="C193" i="1"/>
  <c r="D193" i="1" s="1"/>
  <c r="E193" i="1" s="1"/>
  <c r="F193" i="1" s="1"/>
  <c r="G193" i="1" s="1"/>
  <c r="C201" i="1"/>
  <c r="D201" i="1" s="1"/>
  <c r="E201" i="1" s="1"/>
  <c r="F201" i="1" s="1"/>
  <c r="G201" i="1" s="1"/>
  <c r="C212" i="1"/>
  <c r="D212" i="1" s="1"/>
  <c r="E212" i="1" s="1"/>
  <c r="F212" i="1" s="1"/>
  <c r="G212" i="1" s="1"/>
  <c r="C221" i="1"/>
  <c r="D221" i="1" s="1"/>
  <c r="E221" i="1" s="1"/>
  <c r="F221" i="1" s="1"/>
  <c r="G221" i="1" s="1"/>
  <c r="C247" i="1"/>
  <c r="D247" i="1" s="1"/>
  <c r="E247" i="1" s="1"/>
  <c r="F247" i="1" s="1"/>
  <c r="G247" i="1" s="1"/>
  <c r="C251" i="1"/>
  <c r="D251" i="1" s="1"/>
  <c r="E251" i="1" s="1"/>
  <c r="F251" i="1" s="1"/>
  <c r="G251" i="1" s="1"/>
  <c r="C273" i="1"/>
  <c r="D273" i="1" s="1"/>
  <c r="E273" i="1" s="1"/>
  <c r="F273" i="1" s="1"/>
  <c r="G273" i="1" s="1"/>
  <c r="C33" i="1"/>
  <c r="D33" i="1" s="1"/>
  <c r="E33" i="1" s="1"/>
  <c r="F33" i="1" s="1"/>
  <c r="G33" i="1" s="1"/>
  <c r="C32" i="1"/>
  <c r="D32" i="1" s="1"/>
  <c r="C31" i="1"/>
  <c r="D31" i="1" s="1"/>
  <c r="C30" i="1"/>
  <c r="D30" i="1" s="1"/>
  <c r="C80" i="1"/>
  <c r="D80" i="1" s="1"/>
  <c r="E80" i="1" s="1"/>
  <c r="F80" i="1" s="1"/>
  <c r="G80" i="1" s="1"/>
  <c r="C77" i="1"/>
  <c r="C29" i="1"/>
  <c r="D29" i="1" s="1"/>
  <c r="F29" i="1" s="1"/>
  <c r="G29" i="1" s="1"/>
  <c r="C71" i="1"/>
  <c r="D71" i="1" s="1"/>
  <c r="E71" i="1" s="1"/>
  <c r="F71" i="1" s="1"/>
  <c r="G71" i="1" s="1"/>
  <c r="C72" i="1"/>
  <c r="D72" i="1" s="1"/>
  <c r="E72" i="1" s="1"/>
  <c r="F72" i="1" s="1"/>
  <c r="G72" i="1" s="1"/>
  <c r="D269" i="1"/>
  <c r="E269" i="1" s="1"/>
  <c r="F269" i="1" s="1"/>
  <c r="G269" i="1" s="1"/>
  <c r="D267" i="1"/>
  <c r="E267" i="1" s="1"/>
  <c r="F267" i="1" s="1"/>
  <c r="G267" i="1" s="1"/>
  <c r="D164" i="1"/>
  <c r="E164" i="1" s="1"/>
  <c r="F164" i="1" s="1"/>
  <c r="G164" i="1" s="1"/>
  <c r="D161" i="1"/>
  <c r="E161" i="1" s="1"/>
  <c r="F161" i="1" s="1"/>
  <c r="G161" i="1" s="1"/>
  <c r="D158" i="1"/>
  <c r="E158" i="1" s="1"/>
  <c r="F158" i="1" s="1"/>
  <c r="G158" i="1" s="1"/>
  <c r="D156" i="1"/>
  <c r="E156" i="1" s="1"/>
  <c r="F156" i="1" s="1"/>
  <c r="G156" i="1" s="1"/>
  <c r="D154" i="1"/>
  <c r="E154" i="1" s="1"/>
  <c r="F154" i="1" s="1"/>
  <c r="G154" i="1" s="1"/>
  <c r="D148" i="1"/>
  <c r="E148" i="1" s="1"/>
  <c r="F148" i="1" s="1"/>
  <c r="G148" i="1" s="1"/>
  <c r="D143" i="1"/>
  <c r="E143" i="1" s="1"/>
  <c r="F143" i="1" s="1"/>
  <c r="G143" i="1" s="1"/>
  <c r="D141" i="1"/>
  <c r="E141" i="1" s="1"/>
  <c r="F141" i="1" s="1"/>
  <c r="G141" i="1" s="1"/>
  <c r="D86" i="1"/>
  <c r="E86" i="1" s="1"/>
  <c r="F86" i="1" s="1"/>
  <c r="G86" i="1" s="1"/>
  <c r="D290" i="1"/>
  <c r="E290" i="1" s="1"/>
  <c r="F290" i="1" s="1"/>
  <c r="G290" i="1" s="1"/>
  <c r="D177" i="1"/>
  <c r="E177" i="1" s="1"/>
  <c r="F177" i="1" s="1"/>
  <c r="G177" i="1" s="1"/>
  <c r="D171" i="1"/>
  <c r="E171" i="1" s="1"/>
  <c r="F171" i="1" s="1"/>
  <c r="G171" i="1" s="1"/>
  <c r="D169" i="1"/>
  <c r="E169" i="1" s="1"/>
  <c r="F169" i="1" s="1"/>
  <c r="D92" i="1"/>
  <c r="E92" i="1" s="1"/>
  <c r="F92" i="1" s="1"/>
  <c r="G92" i="1" s="1"/>
  <c r="D295" i="1"/>
  <c r="E295" i="1" s="1"/>
  <c r="F295" i="1" s="1"/>
  <c r="G295" i="1" s="1"/>
  <c r="C73" i="1"/>
  <c r="D73" i="1" s="1"/>
  <c r="E73" i="1" s="1"/>
  <c r="F73" i="1" s="1"/>
  <c r="G73" i="1" s="1"/>
  <c r="C91" i="1"/>
  <c r="D91" i="1" s="1"/>
  <c r="E91" i="1" s="1"/>
  <c r="F91" i="1" s="1"/>
  <c r="G91" i="1" s="1"/>
  <c r="D144" i="1"/>
  <c r="E144" i="1" s="1"/>
  <c r="F144" i="1" s="1"/>
  <c r="G144" i="1" s="1"/>
  <c r="D155" i="1"/>
  <c r="E155" i="1" s="1"/>
  <c r="F155" i="1" s="1"/>
  <c r="G155" i="1" s="1"/>
  <c r="D159" i="1"/>
  <c r="E159" i="1" s="1"/>
  <c r="F159" i="1" s="1"/>
  <c r="G159" i="1" s="1"/>
  <c r="D191" i="1"/>
  <c r="E191" i="1" s="1"/>
  <c r="F191" i="1" s="1"/>
  <c r="G191" i="1" s="1"/>
  <c r="D231" i="1"/>
  <c r="E231" i="1" s="1"/>
  <c r="F231" i="1" s="1"/>
  <c r="G231" i="1" s="1"/>
  <c r="D262" i="1"/>
  <c r="E262" i="1" s="1"/>
  <c r="F262" i="1" s="1"/>
  <c r="G262" i="1" s="1"/>
  <c r="C67" i="1"/>
  <c r="D67" i="1" s="1"/>
  <c r="E67" i="1" s="1"/>
  <c r="F67" i="1" s="1"/>
  <c r="G67" i="1" s="1"/>
  <c r="D83" i="1"/>
  <c r="E83" i="1" s="1"/>
  <c r="F83" i="1" s="1"/>
  <c r="G83" i="1" s="1"/>
  <c r="C106" i="1"/>
  <c r="D106" i="1" s="1"/>
  <c r="E106" i="1" s="1"/>
  <c r="F106" i="1" s="1"/>
  <c r="G106" i="1" s="1"/>
  <c r="C181" i="1"/>
  <c r="D181" i="1" s="1"/>
  <c r="E181" i="1" s="1"/>
  <c r="F181" i="1" s="1"/>
  <c r="G181" i="1" s="1"/>
  <c r="C187" i="1"/>
  <c r="D187" i="1" s="1"/>
  <c r="E187" i="1" s="1"/>
  <c r="F187" i="1" s="1"/>
  <c r="G187" i="1" s="1"/>
  <c r="C196" i="1"/>
  <c r="D196" i="1" s="1"/>
  <c r="E196" i="1" s="1"/>
  <c r="F196" i="1" s="1"/>
  <c r="G196" i="1" s="1"/>
  <c r="C204" i="1"/>
  <c r="D204" i="1" s="1"/>
  <c r="E204" i="1" s="1"/>
  <c r="F204" i="1" s="1"/>
  <c r="G204" i="1" s="1"/>
  <c r="C213" i="1"/>
  <c r="D213" i="1" s="1"/>
  <c r="E213" i="1" s="1"/>
  <c r="F213" i="1" s="1"/>
  <c r="G213" i="1" s="1"/>
  <c r="C222" i="1"/>
  <c r="D222" i="1" s="1"/>
  <c r="E222" i="1" s="1"/>
  <c r="F222" i="1" s="1"/>
  <c r="G222" i="1" s="1"/>
  <c r="C248" i="1"/>
  <c r="D248" i="1" s="1"/>
  <c r="E248" i="1" s="1"/>
  <c r="F248" i="1" s="1"/>
  <c r="G248" i="1" s="1"/>
  <c r="C252" i="1"/>
  <c r="D252" i="1" s="1"/>
  <c r="E252" i="1" s="1"/>
  <c r="F252" i="1" s="1"/>
  <c r="G252" i="1" s="1"/>
  <c r="C45" i="1"/>
  <c r="C48" i="1"/>
  <c r="D48" i="1" s="1"/>
  <c r="C49" i="1"/>
  <c r="D49" i="1" s="1"/>
  <c r="C50" i="1"/>
  <c r="D50" i="1" s="1"/>
  <c r="C51" i="1"/>
  <c r="D51" i="1" s="1"/>
  <c r="C52" i="1"/>
  <c r="D52" i="1" s="1"/>
  <c r="C53" i="1"/>
  <c r="D53" i="1" s="1"/>
  <c r="C54" i="1"/>
  <c r="D54" i="1" s="1"/>
  <c r="C55" i="1"/>
  <c r="D55" i="1" s="1"/>
  <c r="C56" i="1"/>
  <c r="D56" i="1" s="1"/>
  <c r="C57" i="1"/>
  <c r="D57" i="1" s="1"/>
  <c r="C58" i="1"/>
  <c r="D58" i="1" s="1"/>
  <c r="C59" i="1"/>
  <c r="D59" i="1" s="1"/>
  <c r="C60" i="1"/>
  <c r="D60" i="1" s="1"/>
  <c r="C61" i="1"/>
  <c r="D61" i="1" s="1"/>
  <c r="C110" i="1"/>
  <c r="D110" i="1" s="1"/>
  <c r="E110" i="1" s="1"/>
  <c r="F110" i="1" s="1"/>
  <c r="G110" i="1" s="1"/>
  <c r="C182" i="1"/>
  <c r="D182" i="1" s="1"/>
  <c r="E182" i="1" s="1"/>
  <c r="F182" i="1" s="1"/>
  <c r="G182" i="1" s="1"/>
  <c r="C188" i="1"/>
  <c r="D188" i="1" s="1"/>
  <c r="E188" i="1" s="1"/>
  <c r="F188" i="1" s="1"/>
  <c r="G188" i="1" s="1"/>
  <c r="C197" i="1"/>
  <c r="D197" i="1" s="1"/>
  <c r="E197" i="1" s="1"/>
  <c r="F197" i="1" s="1"/>
  <c r="G197" i="1" s="1"/>
  <c r="C205" i="1"/>
  <c r="D205" i="1" s="1"/>
  <c r="E205" i="1" s="1"/>
  <c r="F205" i="1" s="1"/>
  <c r="G205" i="1" s="1"/>
  <c r="C216" i="1"/>
  <c r="D216" i="1" s="1"/>
  <c r="E216" i="1" s="1"/>
  <c r="F216" i="1" s="1"/>
  <c r="G216" i="1" s="1"/>
  <c r="C230" i="1"/>
  <c r="D230" i="1" s="1"/>
  <c r="E230" i="1" s="1"/>
  <c r="F230" i="1" s="1"/>
  <c r="G230" i="1" s="1"/>
  <c r="C249" i="1"/>
  <c r="D249" i="1" s="1"/>
  <c r="E249" i="1" s="1"/>
  <c r="F249" i="1" s="1"/>
  <c r="G249" i="1" s="1"/>
  <c r="E60" i="1" l="1"/>
  <c r="F60" i="1" s="1"/>
  <c r="G60" i="1" s="1"/>
  <c r="E58" i="1"/>
  <c r="F58" i="1" s="1"/>
  <c r="G58" i="1" s="1"/>
  <c r="E56" i="1"/>
  <c r="F56" i="1" s="1"/>
  <c r="G56" i="1" s="1"/>
  <c r="E54" i="1"/>
  <c r="F54" i="1" s="1"/>
  <c r="G54" i="1" s="1"/>
  <c r="E52" i="1"/>
  <c r="F52" i="1" s="1"/>
  <c r="G52" i="1" s="1"/>
  <c r="E50" i="1"/>
  <c r="F50" i="1" s="1"/>
  <c r="G50" i="1" s="1"/>
  <c r="E48" i="1"/>
  <c r="F48" i="1" s="1"/>
  <c r="G48" i="1" s="1"/>
  <c r="G169" i="1"/>
  <c r="G168" i="1" s="1"/>
  <c r="F168" i="1"/>
  <c r="F30" i="1"/>
  <c r="G30" i="1" s="1"/>
  <c r="E32" i="1"/>
  <c r="F32" i="1" s="1"/>
  <c r="G32" i="1" s="1"/>
  <c r="E61" i="1"/>
  <c r="F61" i="1" s="1"/>
  <c r="G61" i="1" s="1"/>
  <c r="E59" i="1"/>
  <c r="F59" i="1" s="1"/>
  <c r="G59" i="1" s="1"/>
  <c r="E57" i="1"/>
  <c r="F57" i="1" s="1"/>
  <c r="G57" i="1" s="1"/>
  <c r="E55" i="1"/>
  <c r="F55" i="1" s="1"/>
  <c r="G55" i="1" s="1"/>
  <c r="E53" i="1"/>
  <c r="F53" i="1" s="1"/>
  <c r="G53" i="1" s="1"/>
  <c r="E51" i="1"/>
  <c r="F51" i="1" s="1"/>
  <c r="G51" i="1" s="1"/>
  <c r="E49" i="1"/>
  <c r="F49" i="1" s="1"/>
  <c r="G49" i="1" s="1"/>
  <c r="F31" i="1"/>
  <c r="G31" i="1" s="1"/>
  <c r="H47" i="1"/>
  <c r="J47" i="1"/>
  <c r="E168" i="1"/>
  <c r="D168" i="1"/>
  <c r="J71" i="1"/>
  <c r="H29" i="1"/>
  <c r="J29" i="1"/>
  <c r="J80" i="1"/>
  <c r="J33" i="1"/>
  <c r="H33" i="1"/>
  <c r="H31" i="1" l="1"/>
  <c r="H49" i="1"/>
  <c r="H51" i="1"/>
  <c r="H53" i="1"/>
  <c r="H55" i="1"/>
  <c r="H57" i="1"/>
  <c r="H59" i="1"/>
  <c r="H61" i="1"/>
  <c r="H32" i="1"/>
  <c r="H30" i="1"/>
  <c r="H48" i="1"/>
  <c r="H50" i="1"/>
  <c r="H52" i="1"/>
  <c r="H54" i="1"/>
  <c r="H56" i="1"/>
  <c r="H58" i="1"/>
  <c r="H60" i="1"/>
</calcChain>
</file>

<file path=xl/sharedStrings.xml><?xml version="1.0" encoding="utf-8"?>
<sst xmlns="http://schemas.openxmlformats.org/spreadsheetml/2006/main" count="232" uniqueCount="209">
  <si>
    <t>PROJECTION USED IN BUDGET PROCESS</t>
  </si>
  <si>
    <t>2012-13</t>
  </si>
  <si>
    <t>2013-14</t>
  </si>
  <si>
    <t>2014-15</t>
  </si>
  <si>
    <t>Salaries Staff</t>
  </si>
  <si>
    <t>Salaries Man</t>
  </si>
  <si>
    <t>Salaries Councillors</t>
  </si>
  <si>
    <t>Med Aid</t>
  </si>
  <si>
    <t>Maintenance</t>
  </si>
  <si>
    <t>Fuel</t>
  </si>
  <si>
    <t>Rates</t>
  </si>
  <si>
    <t>Housing</t>
  </si>
  <si>
    <t>Refuse</t>
  </si>
  <si>
    <t>Serwerage</t>
  </si>
  <si>
    <t>Water</t>
  </si>
  <si>
    <t>Fines, General</t>
  </si>
  <si>
    <t>Rent</t>
  </si>
  <si>
    <t>Sundry Tariffs</t>
  </si>
  <si>
    <t>ANNEXURE  "3"</t>
  </si>
  <si>
    <t>All to be reviewed in terms of market not % Increase</t>
  </si>
  <si>
    <t>TARIFF LIST</t>
  </si>
  <si>
    <t>2015-16</t>
  </si>
  <si>
    <t xml:space="preserve">Rates </t>
  </si>
  <si>
    <t>Per R1</t>
  </si>
  <si>
    <t>Households</t>
  </si>
  <si>
    <t>Indigents</t>
  </si>
  <si>
    <t>Business</t>
  </si>
  <si>
    <t>Government</t>
  </si>
  <si>
    <t>Silos</t>
  </si>
  <si>
    <t>Farms</t>
  </si>
  <si>
    <t>Rebates</t>
  </si>
  <si>
    <t xml:space="preserve">Government departments:  0% rebate </t>
  </si>
  <si>
    <t xml:space="preserve">Rent chargeable in Matlakeng, </t>
  </si>
  <si>
    <t xml:space="preserve">Roleleathunya, Uitkoms, Mofulatshepe and Rietpoort </t>
  </si>
  <si>
    <t>FLATS -  MRKET RELATED RENTAL - determined per annum</t>
  </si>
  <si>
    <t>To Obtain</t>
  </si>
  <si>
    <t xml:space="preserve">Sewerage </t>
  </si>
  <si>
    <t xml:space="preserve">Households </t>
  </si>
  <si>
    <t xml:space="preserve">Business </t>
  </si>
  <si>
    <t>Garages, Cafes, Butcheries, Offices and Workshops</t>
  </si>
  <si>
    <t xml:space="preserve">Hotels </t>
  </si>
  <si>
    <t xml:space="preserve">Abattoirs </t>
  </si>
  <si>
    <t xml:space="preserve">Churches and Creches </t>
  </si>
  <si>
    <t xml:space="preserve">Boarding Houses </t>
  </si>
  <si>
    <t>Government Buildings</t>
  </si>
  <si>
    <t xml:space="preserve">Correctional Services </t>
  </si>
  <si>
    <t xml:space="preserve">Hospitals </t>
  </si>
  <si>
    <t xml:space="preserve">Schools </t>
  </si>
  <si>
    <t xml:space="preserve">School Hostels </t>
  </si>
  <si>
    <t xml:space="preserve">Old Age Homes </t>
  </si>
  <si>
    <t xml:space="preserve">Silos </t>
  </si>
  <si>
    <t xml:space="preserve">Roleleathunya,Matlakeng,Mofulatshepe, Rietpoort and Uitkoms </t>
  </si>
  <si>
    <t xml:space="preserve">Sundry Sewerage related charges: </t>
  </si>
  <si>
    <t>Sewerage connections</t>
  </si>
  <si>
    <t>Drains per Tanker load</t>
  </si>
  <si>
    <t xml:space="preserve">Repairs done by Municipal worker per hour </t>
  </si>
  <si>
    <t xml:space="preserve">Cleaning of drains </t>
  </si>
  <si>
    <t xml:space="preserve">Residential- Placed in bags per month </t>
  </si>
  <si>
    <t>Business and Government Departments per month</t>
  </si>
  <si>
    <t xml:space="preserve">Roleleathunya, Matlakeng, Mofulatshepe, Rietpoort and Uitkoms </t>
  </si>
  <si>
    <t>Six (6) kiloliters of free water is given to all indigents</t>
  </si>
  <si>
    <t>1 - 6kl per kl</t>
  </si>
  <si>
    <t>7 - 15kl per kl</t>
  </si>
  <si>
    <t>16 - 30kl per kl</t>
  </si>
  <si>
    <t>31 - 60kl per kl</t>
  </si>
  <si>
    <t>61 - 90kl per kl</t>
  </si>
  <si>
    <t>More than 90 KL         per Kl</t>
  </si>
  <si>
    <t xml:space="preserve">Service fees per month </t>
  </si>
  <si>
    <t xml:space="preserve">Businesses </t>
  </si>
  <si>
    <t>From 0-9999999   per KL</t>
  </si>
  <si>
    <t xml:space="preserve">Deposits </t>
  </si>
  <si>
    <t xml:space="preserve">All consumers </t>
  </si>
  <si>
    <t xml:space="preserve">Water connections </t>
  </si>
  <si>
    <t xml:space="preserve">The cost of connecting the main line to that </t>
  </si>
  <si>
    <t xml:space="preserve">of a consumer will equal the cost of </t>
  </si>
  <si>
    <t>material plus labour plus levy of 25%</t>
  </si>
  <si>
    <t xml:space="preserve">Cost of labour </t>
  </si>
  <si>
    <t xml:space="preserve">Rates per hour or part thereof </t>
  </si>
  <si>
    <t xml:space="preserve">Testing of water meter </t>
  </si>
  <si>
    <t xml:space="preserve">Per test for a two(2) weeks period </t>
  </si>
  <si>
    <t xml:space="preserve">Should the reading of a meter show a </t>
  </si>
  <si>
    <t xml:space="preserve">reserves the right to alter the account </t>
  </si>
  <si>
    <t xml:space="preserve">retrospectively for a period of three months. </t>
  </si>
  <si>
    <t xml:space="preserve">Special Water Restrictions </t>
  </si>
  <si>
    <t xml:space="preserve">Notwithstanding the regulations applicable </t>
  </si>
  <si>
    <t xml:space="preserve">to the supply of water, the council resolves </t>
  </si>
  <si>
    <t xml:space="preserve">as they see fit, to restrict the consumption  </t>
  </si>
  <si>
    <t xml:space="preserve">of a certain volume per day, per week or </t>
  </si>
  <si>
    <t>per month.</t>
  </si>
  <si>
    <t>Reconnection fee</t>
  </si>
  <si>
    <t>Reconnection</t>
  </si>
  <si>
    <t>Pre-paid Electricity per KWh</t>
  </si>
  <si>
    <t>As per Centlec</t>
  </si>
  <si>
    <t>TOWN PLANNING</t>
  </si>
  <si>
    <t>Zoning Certificate</t>
  </si>
  <si>
    <t>APPLICATION FEES</t>
  </si>
  <si>
    <t>Rezoning</t>
  </si>
  <si>
    <t>Sub-Division per portion</t>
  </si>
  <si>
    <t>Consolidation</t>
  </si>
  <si>
    <t xml:space="preserve">Amendmend of general plan </t>
  </si>
  <si>
    <t>All town lanning fees as set out below excludes advertising and any other incidental fees.</t>
  </si>
  <si>
    <t>Building line Relaxation Fees</t>
  </si>
  <si>
    <t>Per Erf</t>
  </si>
  <si>
    <t>Land Use Application</t>
  </si>
  <si>
    <t>Relaxation of restrictions</t>
  </si>
  <si>
    <t>Departure: Sect 15(1)(a)(i)</t>
  </si>
  <si>
    <t>Departure: Sect 15(1)(a)(ii)</t>
  </si>
  <si>
    <t>Consent use</t>
  </si>
  <si>
    <t>Encroachment - excluding driveways</t>
  </si>
  <si>
    <t>Subdivision</t>
  </si>
  <si>
    <t>Per portion</t>
  </si>
  <si>
    <t>Section 23 Application</t>
  </si>
  <si>
    <t>Amendment to general plan</t>
  </si>
  <si>
    <t>AUGMENTATION CONTRIBUTIONS WHERE THE DEVELOPER DOES NOT PROVIDE ALL SERVICES INCLUDING BULK SERVICES,AND THE HOME OWNERS ASSOCIATION DOES NOT MAINTAIN ALL SERVICES INCLUDING BULK SERVICES</t>
  </si>
  <si>
    <t>Per Erf   TOTAL</t>
  </si>
  <si>
    <t>Sewerage</t>
  </si>
  <si>
    <t>Roads</t>
  </si>
  <si>
    <t xml:space="preserve">Building Plan Fees </t>
  </si>
  <si>
    <t xml:space="preserve">New building </t>
  </si>
  <si>
    <t xml:space="preserve">Extension of buildings </t>
  </si>
  <si>
    <t xml:space="preserve">Caravan Park </t>
  </si>
  <si>
    <t xml:space="preserve">Caravan and Tents: per day per site </t>
  </si>
  <si>
    <t xml:space="preserve">Caravans: per month per site </t>
  </si>
  <si>
    <t xml:space="preserve">Electricity: per day (only caravans) </t>
  </si>
  <si>
    <t xml:space="preserve">Chalet Rental: </t>
  </si>
  <si>
    <t xml:space="preserve">3 Bed (per day) </t>
  </si>
  <si>
    <t xml:space="preserve">4 Bed (per day) </t>
  </si>
  <si>
    <t xml:space="preserve">6 Bed (per day) </t>
  </si>
  <si>
    <t xml:space="preserve">Graves- Cost per site </t>
  </si>
  <si>
    <t xml:space="preserve">Zastron, Rouxville and Smithfield </t>
  </si>
  <si>
    <t xml:space="preserve">Matlakeng, Roleleathunya, Mofulatshepe, </t>
  </si>
  <si>
    <t xml:space="preserve">Rietpoort and Uitkoms </t>
  </si>
  <si>
    <t xml:space="preserve">Digging of graves </t>
  </si>
  <si>
    <t xml:space="preserve">Per grave 6ft </t>
  </si>
  <si>
    <t xml:space="preserve">Per grave 8ft </t>
  </si>
  <si>
    <t xml:space="preserve">Photocopies </t>
  </si>
  <si>
    <t xml:space="preserve">A3 </t>
  </si>
  <si>
    <t xml:space="preserve">A4 </t>
  </si>
  <si>
    <t>Rates Certificate</t>
  </si>
  <si>
    <t xml:space="preserve">Per certificate </t>
  </si>
  <si>
    <t xml:space="preserve">Per duplicate </t>
  </si>
  <si>
    <t xml:space="preserve">Valuation Certificate </t>
  </si>
  <si>
    <t xml:space="preserve">Rental of Halls </t>
  </si>
  <si>
    <t xml:space="preserve">Main Halls (excluding Banquet Hall) </t>
  </si>
  <si>
    <t>Obtain Market related rates</t>
  </si>
  <si>
    <t xml:space="preserve">Rent </t>
  </si>
  <si>
    <t>Munic of Durban</t>
  </si>
  <si>
    <t xml:space="preserve">Deposit </t>
  </si>
  <si>
    <t xml:space="preserve">Banquet Hall </t>
  </si>
  <si>
    <t xml:space="preserve">Community Halls </t>
  </si>
  <si>
    <t xml:space="preserve">The Municipal Manager may, at his own </t>
  </si>
  <si>
    <t xml:space="preserve">discretions, avail the facilities to the </t>
  </si>
  <si>
    <t xml:space="preserve">residents for free. </t>
  </si>
  <si>
    <t xml:space="preserve">Crockery and Cutlery </t>
  </si>
  <si>
    <t xml:space="preserve">Tariffs and deposits are payable in </t>
  </si>
  <si>
    <t xml:space="preserve">advance. Deposits will be refunded within </t>
  </si>
  <si>
    <t xml:space="preserve">satisfied and issued a certificate that the </t>
  </si>
  <si>
    <t xml:space="preserve">premises have been left in good order and </t>
  </si>
  <si>
    <t xml:space="preserve">all the utensils were returned. </t>
  </si>
  <si>
    <t xml:space="preserve">Any crockery and cutlery that were broken </t>
  </si>
  <si>
    <t xml:space="preserve">or missing will be charged to the user of the </t>
  </si>
  <si>
    <t xml:space="preserve">hall </t>
  </si>
  <si>
    <t xml:space="preserve">Rental of Equipment </t>
  </si>
  <si>
    <t xml:space="preserve">Charged on an hourly rate: </t>
  </si>
  <si>
    <t xml:space="preserve">Grader </t>
  </si>
  <si>
    <t xml:space="preserve">Front-end loader </t>
  </si>
  <si>
    <t xml:space="preserve">Tractor </t>
  </si>
  <si>
    <t xml:space="preserve">Tipper truck </t>
  </si>
  <si>
    <t xml:space="preserve">3 Tons truck </t>
  </si>
  <si>
    <t xml:space="preserve">Rollers </t>
  </si>
  <si>
    <t xml:space="preserve">Tariffs include cost of a driver and fuel </t>
  </si>
  <si>
    <t xml:space="preserve">Soil and Gravel </t>
  </si>
  <si>
    <t xml:space="preserve">Per cubic meter </t>
  </si>
  <si>
    <t>Garden refuse removal &amp; Cleaning of erf(Derelict)</t>
  </si>
  <si>
    <t xml:space="preserve">Garden Refuse per load </t>
  </si>
  <si>
    <t>Cleansing of derelict erf</t>
  </si>
  <si>
    <t>Pound Fees</t>
  </si>
  <si>
    <t>Impounding per capita</t>
  </si>
  <si>
    <t>Kry by tannie Emmerentia - soos deur G Friedrichs voorgestel</t>
  </si>
  <si>
    <t>Watching per day</t>
  </si>
  <si>
    <t>Feeding per day</t>
  </si>
  <si>
    <t>Grazing Fees</t>
  </si>
  <si>
    <t>Per month</t>
  </si>
  <si>
    <t>Community to submit a budget as to rental income to be received.</t>
  </si>
  <si>
    <t xml:space="preserve">All the above tariffs include VAT, except for the tariffs with regard to rates, rent/levy and </t>
  </si>
  <si>
    <t>deposits which are zero rated.</t>
  </si>
  <si>
    <t>R/D Cheque</t>
  </si>
  <si>
    <t>BUSINESS LICENCES</t>
  </si>
  <si>
    <t>In addition to business registration, certain businesses are required to get a business licence in terms of the Businesses Act. A business licence is generally required for businesses that need to comply with health and safety regulations. Licences are required for the following businesses:</t>
  </si>
  <si>
    <t>making or selling food which can go off</t>
  </si>
  <si>
    <t>health or entertainment activities (including businesses offering saunas, massages, snooker, billiards, slot machines, night clubs, and cinemas).</t>
  </si>
  <si>
    <t>Traders do not have to apply for a new licence every year.</t>
  </si>
  <si>
    <t>They do have to apply for a new licence:</t>
  </si>
  <si>
    <t xml:space="preserve">if they move their business to other premises </t>
  </si>
  <si>
    <t>if they sell the business, the new owner will have to apply for a licence</t>
  </si>
  <si>
    <t>Application Fee</t>
  </si>
  <si>
    <t>HAWKERS LICENCE</t>
  </si>
  <si>
    <t>A street vendor, peddler or hawker must carry on his or her person a written approval granted or issued to him or her by the Council in terms of these regulations and must on demand show such written approval to an officer or an employee of the Council.</t>
  </si>
  <si>
    <t>Application fee (Approval)</t>
  </si>
  <si>
    <t>2016-17</t>
  </si>
  <si>
    <t>2017-18</t>
  </si>
  <si>
    <t>·        Charges for disconnection or restriction of services (part3)</t>
  </si>
  <si>
    <t>·        Charges for reconnection or reinstatement of services (part 4)</t>
  </si>
  <si>
    <t>·        Charges for notice of default (part 6)</t>
  </si>
  <si>
    <t>·        Penalty charges for illegal reconnections (part 6)</t>
  </si>
  <si>
    <t>·        Penalty charges for dishonored cheques (part 15)</t>
  </si>
  <si>
    <r>
      <t xml:space="preserve">deviation of </t>
    </r>
    <r>
      <rPr>
        <b/>
        <sz val="10"/>
        <rFont val="Arial"/>
        <family val="2"/>
      </rPr>
      <t>10%</t>
    </r>
    <r>
      <rPr>
        <sz val="10"/>
        <rFont val="Arial"/>
        <family val="2"/>
      </rPr>
      <t xml:space="preserve"> or more the council </t>
    </r>
  </si>
  <si>
    <r>
      <t xml:space="preserve">Seven (7) days </t>
    </r>
    <r>
      <rPr>
        <sz val="10"/>
        <rFont val="Arial"/>
        <family val="2"/>
      </rPr>
      <t xml:space="preserve">after a supervisor is </t>
    </r>
  </si>
  <si>
    <t>MOHOKARE LOCAL MUNICIPALITY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</si>
</sst>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0.0%"/>
    <numFmt numFmtId="166" formatCode="0.00000000"/>
    <numFmt numFmtId="167" formatCode="0.000000"/>
    <numFmt numFmtId="168" formatCode="_ * #,##0.00000000_ ;_ * \-#,##0.00000000_ ;_ * &quot;-&quot;??_ ;_ @_ "/>
    <numFmt numFmtId="169" formatCode="0.000"/>
    <numFmt numFmtId="170" formatCode="_ * #,##0_ ;_ * \-#,##0_ ;_ * &quot;-&quot;??_ ;_ @_ "/>
    <numFmt numFmtId="171" formatCode="_ [$R-1C09]\ * #,##0_ ;_ [$R-1C09]\ * \-#,##0_ ;_ [$R-1C09]\ * &quot;-&quot;_ ;_ @_ "/>
  </numFmts>
  <fonts count="8" x14ac:knownFonts="1">
    <font>
      <sz val="11"/>
      <color theme="1"/>
      <name val="Calibri"/>
      <family val="2"/>
      <scheme val="minor"/>
    </font>
    <font>
      <sz val="10"/>
      <color theme="1"/>
      <name val="Arial"/>
      <family val="2"/>
    </font>
    <font>
      <sz val="11"/>
      <color theme="1"/>
      <name val="Calibri"/>
      <family val="2"/>
      <scheme val="minor"/>
    </font>
    <font>
      <sz val="10"/>
      <name val="Arial"/>
      <family val="2"/>
    </font>
    <font>
      <b/>
      <sz val="10"/>
      <name val="Arial"/>
      <family val="2"/>
    </font>
    <font>
      <b/>
      <sz val="10"/>
      <color theme="1"/>
      <name val="Arial"/>
      <family val="2"/>
    </font>
    <font>
      <sz val="10"/>
      <color rgb="FF333333"/>
      <name val="Arial"/>
      <family val="2"/>
    </font>
    <font>
      <b/>
      <u/>
      <sz val="10"/>
      <name val="Arial"/>
      <family val="2"/>
    </font>
  </fonts>
  <fills count="4">
    <fill>
      <patternFill patternType="none"/>
    </fill>
    <fill>
      <patternFill patternType="gray125"/>
    </fill>
    <fill>
      <patternFill patternType="solid">
        <fgColor rgb="FF00B0F0"/>
        <bgColor indexed="64"/>
      </patternFill>
    </fill>
    <fill>
      <patternFill patternType="solid">
        <fgColor rgb="FF00FFCC"/>
        <bgColor indexed="64"/>
      </patternFill>
    </fill>
  </fills>
  <borders count="1">
    <border>
      <left/>
      <right/>
      <top/>
      <bottom/>
      <diagonal/>
    </border>
  </borders>
  <cellStyleXfs count="7">
    <xf numFmtId="0" fontId="0" fillId="0" borderId="0"/>
    <xf numFmtId="164" fontId="2"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0" fontId="3" fillId="0" borderId="0"/>
    <xf numFmtId="170" fontId="3" fillId="0" borderId="0"/>
  </cellStyleXfs>
  <cellXfs count="59">
    <xf numFmtId="0" fontId="0" fillId="0" borderId="0" xfId="0"/>
    <xf numFmtId="166" fontId="3" fillId="0" borderId="0" xfId="5" applyNumberFormat="1" applyFont="1" applyFill="1"/>
    <xf numFmtId="0" fontId="4" fillId="0" borderId="0" xfId="5" applyFont="1" applyFill="1"/>
    <xf numFmtId="0" fontId="4" fillId="0" borderId="0" xfId="3" quotePrefix="1" applyFont="1" applyFill="1" applyAlignment="1">
      <alignment horizontal="center" vertical="center"/>
    </xf>
    <xf numFmtId="0" fontId="1" fillId="0" borderId="0" xfId="0" applyFont="1" applyFill="1"/>
    <xf numFmtId="164" fontId="1" fillId="0" borderId="0" xfId="1" applyFont="1" applyFill="1"/>
    <xf numFmtId="0" fontId="5" fillId="0" borderId="0" xfId="2" applyFont="1" applyFill="1" applyAlignment="1">
      <alignment horizontal="center"/>
    </xf>
    <xf numFmtId="0" fontId="1" fillId="0" borderId="0" xfId="2" applyFont="1" applyFill="1" applyAlignment="1">
      <alignment horizontal="center"/>
    </xf>
    <xf numFmtId="165" fontId="1" fillId="0" borderId="0" xfId="4" applyNumberFormat="1" applyFont="1" applyFill="1" applyAlignment="1">
      <alignment horizontal="center"/>
    </xf>
    <xf numFmtId="0" fontId="1" fillId="0" borderId="0" xfId="2" applyFont="1" applyFill="1"/>
    <xf numFmtId="0" fontId="3" fillId="0" borderId="0" xfId="5" applyFont="1" applyFill="1"/>
    <xf numFmtId="167" fontId="3" fillId="0" borderId="0" xfId="5" applyNumberFormat="1" applyFont="1" applyFill="1"/>
    <xf numFmtId="9" fontId="1" fillId="0" borderId="0" xfId="4" applyFont="1" applyFill="1"/>
    <xf numFmtId="168" fontId="1" fillId="0" borderId="0" xfId="1" applyNumberFormat="1" applyFont="1" applyFill="1"/>
    <xf numFmtId="169" fontId="4" fillId="0" borderId="0" xfId="5" applyNumberFormat="1" applyFont="1" applyFill="1"/>
    <xf numFmtId="2" fontId="4" fillId="0" borderId="0" xfId="5" applyNumberFormat="1" applyFont="1" applyFill="1"/>
    <xf numFmtId="2" fontId="3" fillId="0" borderId="0" xfId="5" applyNumberFormat="1" applyFont="1" applyFill="1"/>
    <xf numFmtId="165" fontId="1" fillId="0" borderId="0" xfId="2" applyNumberFormat="1" applyFont="1" applyFill="1"/>
    <xf numFmtId="0" fontId="5" fillId="0" borderId="0" xfId="2" applyFont="1" applyFill="1"/>
    <xf numFmtId="171" fontId="3" fillId="0" borderId="0" xfId="6" applyNumberFormat="1" applyFont="1" applyFill="1" applyBorder="1" applyAlignment="1">
      <alignment vertical="center" wrapText="1"/>
    </xf>
    <xf numFmtId="0" fontId="3" fillId="0" borderId="0" xfId="3" applyFont="1" applyFill="1"/>
    <xf numFmtId="171" fontId="4" fillId="0" borderId="0" xfId="6" applyNumberFormat="1" applyFont="1" applyFill="1" applyBorder="1" applyAlignment="1">
      <alignment horizontal="center" vertical="center" wrapText="1"/>
    </xf>
    <xf numFmtId="3" fontId="4" fillId="0" borderId="0" xfId="6" applyNumberFormat="1" applyFont="1" applyFill="1" applyBorder="1" applyAlignment="1">
      <alignment vertical="center" wrapText="1"/>
    </xf>
    <xf numFmtId="0" fontId="1" fillId="3" borderId="0" xfId="0" applyFont="1" applyFill="1"/>
    <xf numFmtId="164" fontId="1" fillId="3" borderId="0" xfId="1" applyFont="1" applyFill="1"/>
    <xf numFmtId="0" fontId="6" fillId="0" borderId="0" xfId="0" applyFont="1" applyFill="1" applyAlignment="1">
      <alignment horizontal="left" vertical="center" wrapText="1"/>
    </xf>
    <xf numFmtId="0" fontId="1" fillId="0" borderId="0" xfId="0" applyFont="1" applyFill="1" applyAlignment="1">
      <alignment horizontal="left" wrapText="1" indent="1"/>
    </xf>
    <xf numFmtId="0" fontId="1" fillId="0" borderId="0" xfId="0" applyFont="1" applyFill="1" applyAlignment="1">
      <alignment vertical="center" wrapText="1"/>
    </xf>
    <xf numFmtId="0" fontId="1" fillId="0" borderId="0" xfId="0" applyFont="1"/>
    <xf numFmtId="0" fontId="5" fillId="0" borderId="0" xfId="2" applyFont="1" applyFill="1" applyAlignment="1">
      <alignment horizontal="center"/>
    </xf>
    <xf numFmtId="0" fontId="4" fillId="0" borderId="0" xfId="5" applyFont="1" applyFill="1" applyAlignment="1">
      <alignment horizontal="center"/>
    </xf>
    <xf numFmtId="2" fontId="4" fillId="0" borderId="0" xfId="5" quotePrefix="1" applyNumberFormat="1" applyFont="1" applyFill="1" applyAlignment="1">
      <alignment horizontal="right"/>
    </xf>
    <xf numFmtId="166" fontId="4" fillId="0" borderId="0" xfId="5" applyNumberFormat="1" applyFont="1" applyFill="1" applyAlignment="1">
      <alignment horizontal="right"/>
    </xf>
    <xf numFmtId="0" fontId="1" fillId="2" borderId="0" xfId="0" applyFont="1" applyFill="1"/>
    <xf numFmtId="166" fontId="3" fillId="0" borderId="0" xfId="5" applyNumberFormat="1" applyFont="1" applyFill="1" applyAlignment="1">
      <alignment horizontal="right"/>
    </xf>
    <xf numFmtId="167" fontId="3" fillId="0" borderId="0" xfId="5" applyNumberFormat="1" applyFont="1" applyFill="1" applyAlignment="1">
      <alignment horizontal="right"/>
    </xf>
    <xf numFmtId="2" fontId="4" fillId="0" borderId="0" xfId="5" applyNumberFormat="1" applyFont="1" applyFill="1" applyAlignment="1">
      <alignment horizontal="right"/>
    </xf>
    <xf numFmtId="0" fontId="3" fillId="0" borderId="0" xfId="5" applyFont="1" applyFill="1" applyAlignment="1">
      <alignment wrapText="1"/>
    </xf>
    <xf numFmtId="2" fontId="4" fillId="0" borderId="0" xfId="5" applyNumberFormat="1" applyFont="1" applyFill="1" applyAlignment="1">
      <alignment horizontal="right" wrapText="1"/>
    </xf>
    <xf numFmtId="0" fontId="4" fillId="0" borderId="0" xfId="5" applyFont="1" applyFill="1" applyAlignment="1">
      <alignment horizontal="left"/>
    </xf>
    <xf numFmtId="0" fontId="3" fillId="0" borderId="0" xfId="5" applyFont="1" applyFill="1" applyAlignment="1"/>
    <xf numFmtId="0" fontId="4" fillId="0" borderId="0" xfId="5" applyFont="1" applyFill="1" applyAlignment="1"/>
    <xf numFmtId="0" fontId="7" fillId="0" borderId="0" xfId="5" applyFont="1" applyFill="1" applyAlignment="1">
      <alignment horizontal="left" indent="15"/>
    </xf>
    <xf numFmtId="0" fontId="3" fillId="0" borderId="0" xfId="5" applyFont="1" applyFill="1" applyAlignment="1">
      <alignment horizontal="left"/>
    </xf>
    <xf numFmtId="0" fontId="1" fillId="0" borderId="0" xfId="0" applyFont="1" applyFill="1" applyAlignment="1">
      <alignment horizontal="left" vertical="center" indent="3"/>
    </xf>
    <xf numFmtId="171" fontId="4" fillId="0" borderId="0" xfId="6" applyNumberFormat="1" applyFont="1" applyFill="1" applyBorder="1" applyAlignment="1">
      <alignment vertical="center" wrapText="1"/>
    </xf>
    <xf numFmtId="3" fontId="4" fillId="0" borderId="0" xfId="6" applyNumberFormat="1" applyFont="1" applyFill="1" applyBorder="1" applyAlignment="1">
      <alignment horizontal="center" vertical="center" wrapText="1"/>
    </xf>
    <xf numFmtId="4" fontId="3" fillId="0" borderId="0" xfId="6" applyNumberFormat="1" applyFont="1" applyFill="1" applyBorder="1" applyAlignment="1">
      <alignment vertical="center" wrapText="1"/>
    </xf>
    <xf numFmtId="3" fontId="3" fillId="0" borderId="0" xfId="6" applyNumberFormat="1" applyFont="1" applyFill="1" applyBorder="1" applyAlignment="1">
      <alignment vertical="center" wrapText="1"/>
    </xf>
    <xf numFmtId="171" fontId="4" fillId="0" borderId="0" xfId="6" applyNumberFormat="1" applyFont="1" applyFill="1" applyBorder="1" applyAlignment="1">
      <alignment horizontal="center" vertical="center" wrapText="1"/>
    </xf>
    <xf numFmtId="2" fontId="4" fillId="0" borderId="0" xfId="5" applyNumberFormat="1" applyFont="1" applyFill="1" applyAlignment="1">
      <alignment horizontal="center" wrapText="1"/>
    </xf>
    <xf numFmtId="2" fontId="3" fillId="0" borderId="0" xfId="5" applyNumberFormat="1" applyFont="1" applyFill="1" applyAlignment="1">
      <alignment horizontal="center" wrapText="1"/>
    </xf>
    <xf numFmtId="0" fontId="6" fillId="0" borderId="0" xfId="0" applyFont="1" applyFill="1" applyAlignment="1">
      <alignment horizontal="left" vertical="center" wrapText="1"/>
    </xf>
    <xf numFmtId="0" fontId="6" fillId="0" borderId="0" xfId="0" applyFont="1" applyFill="1" applyAlignment="1">
      <alignment horizontal="left" vertical="center" wrapText="1" indent="1"/>
    </xf>
    <xf numFmtId="0" fontId="1" fillId="0" borderId="0" xfId="0" applyFont="1" applyFill="1" applyAlignment="1">
      <alignment horizontal="left" wrapText="1" indent="1"/>
    </xf>
    <xf numFmtId="0" fontId="1" fillId="0" borderId="0" xfId="0" applyFont="1" applyFill="1" applyAlignment="1">
      <alignment horizontal="left" indent="1"/>
    </xf>
    <xf numFmtId="0" fontId="1" fillId="0" borderId="0" xfId="0" applyFont="1" applyFill="1" applyAlignment="1">
      <alignment horizontal="left" vertical="center" indent="2"/>
    </xf>
    <xf numFmtId="0" fontId="1" fillId="0" borderId="0" xfId="2" applyFont="1" applyFill="1" applyAlignment="1">
      <alignment vertical="center" wrapText="1"/>
    </xf>
    <xf numFmtId="0" fontId="1" fillId="0" borderId="0" xfId="0" applyFont="1" applyFill="1" applyAlignment="1">
      <alignment vertical="center" wrapText="1"/>
    </xf>
  </cellXfs>
  <cellStyles count="7">
    <cellStyle name="Comma" xfId="1" builtinId="3"/>
    <cellStyle name="Normal" xfId="0" builtinId="0"/>
    <cellStyle name="Normal 10 4" xfId="6"/>
    <cellStyle name="Normal 2 2 3" xfId="5"/>
    <cellStyle name="Normal 25" xfId="3"/>
    <cellStyle name="Normal 3 2 2" xfId="2"/>
    <cellStyle name="Percent 2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mpa.MOHOKAREFIN/AppData/Local/Microsoft/Windows/Temporary%20Internet%20Files/Content.Outlook/8ATO9MMF/Mohokare%202013-14%20AF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mpa.MOHOKAREFIN/AppData/Local/Microsoft/Windows/Temporary%20Internet%20Files/Content.Outlook/AE0SNJE6/Final%20budget%202013-14%20to%20Council%2029%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row r="13">
          <cell r="C13" t="str">
            <v>30 June 2013</v>
          </cell>
        </row>
        <row r="17">
          <cell r="C17">
            <v>2014</v>
          </cell>
        </row>
        <row r="19">
          <cell r="C19">
            <v>2013</v>
          </cell>
        </row>
        <row r="21">
          <cell r="C21">
            <v>2012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87">
          <cell r="M128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Council"/>
      <sheetName val="Vote Numbers only"/>
      <sheetName val="Line Items only"/>
      <sheetName val="Request Man only"/>
      <sheetName val="Savings only"/>
      <sheetName val="Savings to Agenda"/>
      <sheetName val="Dora Formulas"/>
      <sheetName val="Dr Bud 2013-15 Corp Serv"/>
      <sheetName val="Dr Bud 2013-15 Read from Bud"/>
      <sheetName val="Draft Budget 2013-15"/>
      <sheetName val="Variables Mampa"/>
      <sheetName val="DORA Mampa"/>
      <sheetName val="Salaries budget 2013-14"/>
      <sheetName val="Votes to read - Salaries"/>
      <sheetName val="Billing"/>
      <sheetName val="Off &amp; Sect 57 Combined"/>
      <sheetName val="Feb 2012 Officials Excel"/>
      <sheetName val="Adjust Budget Jan 2013 Final"/>
      <sheetName val="PF08 12 Mar 2012 all Zeros  Feb"/>
      <sheetName val="Adjust  Capital"/>
      <sheetName val="Lookup Areas"/>
      <sheetName val="3 Tariffs 2011-12 Final to Coun"/>
      <sheetName val="Tariffs 2013-4"/>
      <sheetName val="2012 - TB"/>
      <sheetName val="2011 - TB"/>
      <sheetName val="Sheet1"/>
      <sheetName val="Decrease equit Share"/>
      <sheetName val="Billing - draft budget"/>
    </sheetNames>
    <sheetDataSet>
      <sheetData sheetId="0"/>
      <sheetData sheetId="1"/>
      <sheetData sheetId="2"/>
      <sheetData sheetId="3"/>
      <sheetData sheetId="4"/>
      <sheetData sheetId="5"/>
      <sheetData sheetId="6"/>
      <sheetData sheetId="7"/>
      <sheetData sheetId="8"/>
      <sheetData sheetId="9"/>
      <sheetData sheetId="10">
        <row r="4">
          <cell r="C4">
            <v>6.8500000000000005E-2</v>
          </cell>
          <cell r="D4">
            <v>6.4000000000000001E-2</v>
          </cell>
        </row>
        <row r="5">
          <cell r="C5">
            <v>6.8500000000000005E-2</v>
          </cell>
          <cell r="D5">
            <v>6.4000000000000001E-2</v>
          </cell>
        </row>
        <row r="6">
          <cell r="C6">
            <v>6.8500000000000005E-2</v>
          </cell>
          <cell r="D6">
            <v>6.4000000000000001E-2</v>
          </cell>
        </row>
        <row r="8">
          <cell r="C8">
            <v>0.08</v>
          </cell>
          <cell r="D8">
            <v>0.08</v>
          </cell>
        </row>
        <row r="9">
          <cell r="C9">
            <v>0.08</v>
          </cell>
          <cell r="D9">
            <v>0.08</v>
          </cell>
        </row>
        <row r="10">
          <cell r="C10">
            <v>0.08</v>
          </cell>
          <cell r="D10">
            <v>0.08</v>
          </cell>
        </row>
        <row r="16">
          <cell r="C16">
            <v>0.1</v>
          </cell>
          <cell r="D16">
            <v>0.1</v>
          </cell>
        </row>
        <row r="17">
          <cell r="C17">
            <v>0.1</v>
          </cell>
          <cell r="D17">
            <v>0.1</v>
          </cell>
        </row>
        <row r="18">
          <cell r="C18">
            <v>0.1</v>
          </cell>
          <cell r="D18">
            <v>0.1</v>
          </cell>
        </row>
        <row r="19">
          <cell r="C19">
            <v>0.1</v>
          </cell>
          <cell r="D19">
            <v>0.1</v>
          </cell>
        </row>
        <row r="20">
          <cell r="C20">
            <v>0.1</v>
          </cell>
          <cell r="D20">
            <v>0.1</v>
          </cell>
        </row>
        <row r="22">
          <cell r="C22">
            <v>0.1</v>
          </cell>
          <cell r="D22">
            <v>0.1</v>
          </cell>
        </row>
        <row r="23">
          <cell r="C23">
            <v>0.1</v>
          </cell>
          <cell r="D23">
            <v>0.1</v>
          </cell>
        </row>
        <row r="24">
          <cell r="C24">
            <v>0.1</v>
          </cell>
          <cell r="D24">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7"/>
  <sheetViews>
    <sheetView tabSelected="1" view="pageBreakPreview" topLeftCell="A23" zoomScaleNormal="100" zoomScaleSheetLayoutView="100" workbookViewId="0">
      <selection activeCell="A24" sqref="A24:G24"/>
    </sheetView>
  </sheetViews>
  <sheetFormatPr defaultRowHeight="12.75" x14ac:dyDescent="0.2"/>
  <cols>
    <col min="1" max="1" width="55.5703125" style="4" customWidth="1"/>
    <col min="2" max="2" width="12.85546875" style="4" hidden="1" customWidth="1"/>
    <col min="3" max="3" width="8.7109375" style="4" hidden="1" customWidth="1"/>
    <col min="4" max="4" width="12" style="4" customWidth="1"/>
    <col min="5" max="5" width="11.85546875" style="4" customWidth="1"/>
    <col min="6" max="6" width="13.85546875" style="4" customWidth="1"/>
    <col min="7" max="7" width="12.85546875" style="4" customWidth="1"/>
    <col min="8" max="9" width="0" style="4" hidden="1" customWidth="1"/>
    <col min="10" max="10" width="12.28515625" style="5" hidden="1" customWidth="1"/>
    <col min="11" max="11" width="9.140625" style="4"/>
    <col min="12" max="16384" width="9.140625" style="28"/>
  </cols>
  <sheetData>
    <row r="1" spans="1:8" hidden="1" x14ac:dyDescent="0.2"/>
    <row r="2" spans="1:8" hidden="1" x14ac:dyDescent="0.2">
      <c r="A2" s="29" t="s">
        <v>0</v>
      </c>
      <c r="B2" s="29"/>
      <c r="C2" s="29"/>
      <c r="D2" s="29"/>
      <c r="E2" s="29"/>
      <c r="F2" s="6"/>
      <c r="G2" s="6"/>
    </row>
    <row r="3" spans="1:8" hidden="1" x14ac:dyDescent="0.2">
      <c r="A3" s="9"/>
      <c r="B3" s="20"/>
      <c r="C3" s="6" t="s">
        <v>1</v>
      </c>
      <c r="D3" s="6" t="s">
        <v>2</v>
      </c>
      <c r="E3" s="6" t="s">
        <v>3</v>
      </c>
      <c r="F3" s="6"/>
      <c r="G3" s="6"/>
      <c r="H3" s="6"/>
    </row>
    <row r="4" spans="1:8" hidden="1" x14ac:dyDescent="0.2">
      <c r="A4" s="9"/>
      <c r="B4" s="20"/>
      <c r="C4" s="7"/>
      <c r="D4" s="7"/>
      <c r="E4" s="7"/>
      <c r="F4" s="7"/>
      <c r="G4" s="7"/>
    </row>
    <row r="5" spans="1:8" hidden="1" x14ac:dyDescent="0.2">
      <c r="A5" s="9" t="s">
        <v>4</v>
      </c>
      <c r="B5" s="20"/>
      <c r="C5" s="8">
        <f>'[2]Variables Mampa'!C4</f>
        <v>6.8500000000000005E-2</v>
      </c>
      <c r="D5" s="8">
        <f>'[2]Variables Mampa'!D4</f>
        <v>6.4000000000000001E-2</v>
      </c>
      <c r="E5" s="8">
        <v>6.9000000000000006E-2</v>
      </c>
      <c r="F5" s="8"/>
      <c r="G5" s="8"/>
    </row>
    <row r="6" spans="1:8" hidden="1" x14ac:dyDescent="0.2">
      <c r="A6" s="9" t="s">
        <v>5</v>
      </c>
      <c r="B6" s="20"/>
      <c r="C6" s="8">
        <f>'[2]Variables Mampa'!C5</f>
        <v>6.8500000000000005E-2</v>
      </c>
      <c r="D6" s="8">
        <f>'[2]Variables Mampa'!D5</f>
        <v>6.4000000000000001E-2</v>
      </c>
      <c r="E6" s="8">
        <v>6.9000000000000006E-2</v>
      </c>
      <c r="F6" s="8"/>
      <c r="G6" s="8"/>
    </row>
    <row r="7" spans="1:8" hidden="1" x14ac:dyDescent="0.2">
      <c r="A7" s="9" t="s">
        <v>6</v>
      </c>
      <c r="B7" s="20"/>
      <c r="C7" s="8">
        <f>'[2]Variables Mampa'!C6</f>
        <v>6.8500000000000005E-2</v>
      </c>
      <c r="D7" s="8">
        <f>'[2]Variables Mampa'!D6</f>
        <v>6.4000000000000001E-2</v>
      </c>
      <c r="E7" s="8">
        <v>6.9000000000000006E-2</v>
      </c>
      <c r="F7" s="8"/>
      <c r="G7" s="8"/>
    </row>
    <row r="8" spans="1:8" hidden="1" x14ac:dyDescent="0.2">
      <c r="A8" s="9"/>
      <c r="B8" s="20"/>
      <c r="C8" s="8"/>
      <c r="D8" s="8"/>
      <c r="E8" s="8"/>
      <c r="F8" s="8"/>
      <c r="G8" s="8"/>
    </row>
    <row r="9" spans="1:8" hidden="1" x14ac:dyDescent="0.2">
      <c r="A9" s="9" t="s">
        <v>7</v>
      </c>
      <c r="B9" s="20"/>
      <c r="C9" s="8">
        <f>'[2]Variables Mampa'!C8</f>
        <v>0.08</v>
      </c>
      <c r="D9" s="8">
        <f>'[2]Variables Mampa'!D8</f>
        <v>0.08</v>
      </c>
      <c r="E9" s="8">
        <v>6.9000000000000006E-2</v>
      </c>
      <c r="F9" s="8"/>
      <c r="G9" s="8"/>
    </row>
    <row r="10" spans="1:8" hidden="1" x14ac:dyDescent="0.2">
      <c r="A10" s="9" t="s">
        <v>8</v>
      </c>
      <c r="B10" s="20"/>
      <c r="C10" s="8">
        <f>'[2]Variables Mampa'!C9</f>
        <v>0.08</v>
      </c>
      <c r="D10" s="8">
        <f>'[2]Variables Mampa'!D9</f>
        <v>0.08</v>
      </c>
      <c r="E10" s="8">
        <v>6.9000000000000006E-2</v>
      </c>
      <c r="F10" s="8"/>
      <c r="G10" s="8"/>
    </row>
    <row r="11" spans="1:8" hidden="1" x14ac:dyDescent="0.2">
      <c r="A11" s="9" t="s">
        <v>9</v>
      </c>
      <c r="B11" s="20"/>
      <c r="C11" s="8">
        <f>'[2]Variables Mampa'!C10</f>
        <v>0.08</v>
      </c>
      <c r="D11" s="8">
        <f>'[2]Variables Mampa'!D10</f>
        <v>0.08</v>
      </c>
      <c r="E11" s="8">
        <v>6.9000000000000006E-2</v>
      </c>
      <c r="F11" s="8"/>
      <c r="G11" s="8"/>
    </row>
    <row r="12" spans="1:8" hidden="1" x14ac:dyDescent="0.2">
      <c r="A12" s="9"/>
      <c r="B12" s="20"/>
      <c r="C12" s="8"/>
      <c r="D12" s="8"/>
      <c r="E12" s="8"/>
      <c r="F12" s="8"/>
      <c r="G12" s="8"/>
    </row>
    <row r="13" spans="1:8" hidden="1" x14ac:dyDescent="0.2">
      <c r="A13" s="20"/>
      <c r="B13" s="20"/>
      <c r="C13" s="8"/>
      <c r="D13" s="8"/>
      <c r="E13" s="8"/>
      <c r="F13" s="8"/>
      <c r="G13" s="8"/>
    </row>
    <row r="14" spans="1:8" hidden="1" x14ac:dyDescent="0.2">
      <c r="A14" s="9" t="s">
        <v>10</v>
      </c>
      <c r="B14" s="20"/>
      <c r="C14" s="8">
        <f>'[2]Variables Mampa'!C16</f>
        <v>0.1</v>
      </c>
      <c r="D14" s="8">
        <f>'[2]Variables Mampa'!D16</f>
        <v>0.1</v>
      </c>
      <c r="E14" s="8">
        <v>0.1</v>
      </c>
      <c r="F14" s="8"/>
      <c r="G14" s="8"/>
    </row>
    <row r="15" spans="1:8" hidden="1" x14ac:dyDescent="0.2">
      <c r="A15" s="9" t="s">
        <v>11</v>
      </c>
      <c r="B15" s="20"/>
      <c r="C15" s="8">
        <f>'[2]Variables Mampa'!C17</f>
        <v>0.1</v>
      </c>
      <c r="D15" s="8">
        <f>'[2]Variables Mampa'!D17</f>
        <v>0.1</v>
      </c>
      <c r="E15" s="8">
        <v>0.1</v>
      </c>
      <c r="F15" s="8"/>
      <c r="G15" s="8"/>
    </row>
    <row r="16" spans="1:8" hidden="1" x14ac:dyDescent="0.2">
      <c r="A16" s="9" t="s">
        <v>12</v>
      </c>
      <c r="B16" s="20"/>
      <c r="C16" s="8">
        <f>'[2]Variables Mampa'!C18</f>
        <v>0.1</v>
      </c>
      <c r="D16" s="8">
        <f>'[2]Variables Mampa'!D18</f>
        <v>0.1</v>
      </c>
      <c r="E16" s="8">
        <v>0.1</v>
      </c>
      <c r="F16" s="8"/>
      <c r="G16" s="8"/>
    </row>
    <row r="17" spans="1:11" hidden="1" x14ac:dyDescent="0.2">
      <c r="A17" s="9" t="s">
        <v>13</v>
      </c>
      <c r="B17" s="20"/>
      <c r="C17" s="8">
        <f>'[2]Variables Mampa'!C19</f>
        <v>0.1</v>
      </c>
      <c r="D17" s="8">
        <f>'[2]Variables Mampa'!D19</f>
        <v>0.1</v>
      </c>
      <c r="E17" s="8">
        <v>0.1</v>
      </c>
      <c r="F17" s="8"/>
      <c r="G17" s="8"/>
    </row>
    <row r="18" spans="1:11" hidden="1" x14ac:dyDescent="0.2">
      <c r="A18" s="9" t="s">
        <v>14</v>
      </c>
      <c r="B18" s="20"/>
      <c r="C18" s="8">
        <f>'[2]Variables Mampa'!C20</f>
        <v>0.1</v>
      </c>
      <c r="D18" s="8">
        <f>'[2]Variables Mampa'!D20</f>
        <v>0.1</v>
      </c>
      <c r="E18" s="8">
        <v>0.09</v>
      </c>
      <c r="F18" s="8"/>
      <c r="G18" s="8"/>
    </row>
    <row r="19" spans="1:11" hidden="1" x14ac:dyDescent="0.2">
      <c r="A19" s="9" t="s">
        <v>15</v>
      </c>
      <c r="B19" s="20"/>
      <c r="C19" s="8">
        <f>'[2]Variables Mampa'!C22</f>
        <v>0.1</v>
      </c>
      <c r="D19" s="8">
        <f>'[2]Variables Mampa'!D22</f>
        <v>0.1</v>
      </c>
      <c r="E19" s="8">
        <v>0.1</v>
      </c>
      <c r="F19" s="8"/>
      <c r="G19" s="8"/>
    </row>
    <row r="20" spans="1:11" hidden="1" x14ac:dyDescent="0.2">
      <c r="A20" s="9" t="s">
        <v>16</v>
      </c>
      <c r="B20" s="20"/>
      <c r="C20" s="8">
        <f>'[2]Variables Mampa'!C23</f>
        <v>0.1</v>
      </c>
      <c r="D20" s="8">
        <f>'[2]Variables Mampa'!D23</f>
        <v>0.1</v>
      </c>
      <c r="E20" s="8">
        <v>0.1</v>
      </c>
      <c r="F20" s="8"/>
      <c r="G20" s="8"/>
    </row>
    <row r="21" spans="1:11" hidden="1" x14ac:dyDescent="0.2">
      <c r="A21" s="9" t="s">
        <v>17</v>
      </c>
      <c r="B21" s="20"/>
      <c r="C21" s="8">
        <f>'[2]Variables Mampa'!C24</f>
        <v>0.1</v>
      </c>
      <c r="D21" s="8">
        <f>'[2]Variables Mampa'!D24</f>
        <v>0.1</v>
      </c>
      <c r="E21" s="8">
        <v>0.1</v>
      </c>
      <c r="F21" s="8"/>
      <c r="G21" s="8"/>
    </row>
    <row r="22" spans="1:11" hidden="1" x14ac:dyDescent="0.2">
      <c r="A22" s="9"/>
      <c r="B22" s="20"/>
      <c r="C22" s="17"/>
      <c r="D22" s="9"/>
      <c r="E22" s="9"/>
      <c r="F22" s="9"/>
      <c r="G22" s="9"/>
    </row>
    <row r="23" spans="1:11" x14ac:dyDescent="0.2">
      <c r="A23" s="29" t="s">
        <v>18</v>
      </c>
      <c r="B23" s="29"/>
      <c r="C23" s="29"/>
      <c r="D23" s="29"/>
      <c r="E23" s="29"/>
      <c r="F23" s="29"/>
      <c r="G23" s="29"/>
      <c r="H23" s="4" t="s">
        <v>19</v>
      </c>
    </row>
    <row r="24" spans="1:11" x14ac:dyDescent="0.2">
      <c r="A24" s="29" t="s">
        <v>208</v>
      </c>
      <c r="B24" s="29"/>
      <c r="C24" s="29"/>
      <c r="D24" s="29"/>
      <c r="E24" s="29"/>
      <c r="F24" s="29"/>
      <c r="G24" s="29"/>
    </row>
    <row r="25" spans="1:11" x14ac:dyDescent="0.2">
      <c r="A25" s="30" t="s">
        <v>20</v>
      </c>
      <c r="B25" s="30"/>
      <c r="C25" s="30"/>
      <c r="D25" s="30"/>
      <c r="E25" s="30"/>
      <c r="F25" s="30"/>
      <c r="G25" s="30"/>
    </row>
    <row r="26" spans="1:11" x14ac:dyDescent="0.2">
      <c r="A26" s="10"/>
      <c r="B26" s="31" t="s">
        <v>1</v>
      </c>
      <c r="C26" s="6" t="s">
        <v>2</v>
      </c>
      <c r="D26" s="6" t="s">
        <v>3</v>
      </c>
      <c r="E26" s="6" t="s">
        <v>21</v>
      </c>
      <c r="F26" s="6" t="s">
        <v>199</v>
      </c>
      <c r="G26" s="6" t="s">
        <v>200</v>
      </c>
    </row>
    <row r="27" spans="1:11" s="33" customFormat="1" x14ac:dyDescent="0.2">
      <c r="A27" s="2" t="s">
        <v>22</v>
      </c>
      <c r="B27" s="32"/>
      <c r="C27" s="10"/>
      <c r="D27" s="9"/>
      <c r="E27" s="10"/>
      <c r="F27" s="10"/>
      <c r="G27" s="10"/>
      <c r="H27" s="4"/>
      <c r="I27" s="4"/>
      <c r="J27" s="5"/>
      <c r="K27" s="4"/>
    </row>
    <row r="28" spans="1:11" x14ac:dyDescent="0.2">
      <c r="A28" s="2" t="s">
        <v>23</v>
      </c>
      <c r="B28" s="34"/>
      <c r="C28" s="10"/>
      <c r="D28" s="9"/>
      <c r="E28" s="10"/>
      <c r="F28" s="10"/>
      <c r="G28" s="10"/>
    </row>
    <row r="29" spans="1:11" x14ac:dyDescent="0.2">
      <c r="A29" s="10" t="s">
        <v>24</v>
      </c>
      <c r="B29" s="35">
        <v>6.0990000000000003E-3</v>
      </c>
      <c r="C29" s="11">
        <f t="shared" ref="C29:D33" si="0">B29*(1+C$14)</f>
        <v>6.7089000000000011E-3</v>
      </c>
      <c r="D29" s="11">
        <f>C29*(1+D$14)</f>
        <v>7.3797900000000015E-3</v>
      </c>
      <c r="E29" s="11">
        <f>D29*(1+$E$14)</f>
        <v>8.1177690000000021E-3</v>
      </c>
      <c r="F29" s="11">
        <f t="shared" ref="F29:G29" si="1">E29*(1+$E$14)</f>
        <v>8.9295459000000039E-3</v>
      </c>
      <c r="G29" s="11">
        <f t="shared" si="1"/>
        <v>9.8225004900000055E-3</v>
      </c>
      <c r="H29" s="12">
        <f>+(E29-D29)/D29</f>
        <v>0.10000000000000006</v>
      </c>
      <c r="I29" s="4" t="s">
        <v>25</v>
      </c>
      <c r="J29" s="5">
        <f>2500*40000*D29</f>
        <v>737979.00000000012</v>
      </c>
    </row>
    <row r="30" spans="1:11" x14ac:dyDescent="0.2">
      <c r="A30" s="10" t="s">
        <v>26</v>
      </c>
      <c r="B30" s="35">
        <v>8.2625400000000005E-3</v>
      </c>
      <c r="C30" s="11">
        <f t="shared" si="0"/>
        <v>9.0887940000000007E-3</v>
      </c>
      <c r="D30" s="11">
        <f t="shared" si="0"/>
        <v>9.9976734000000022E-3</v>
      </c>
      <c r="E30" s="11">
        <f>D30*(1+$E$14)</f>
        <v>1.0997440740000003E-2</v>
      </c>
      <c r="F30" s="11">
        <f t="shared" ref="E30:G30" si="2">E30*(1+$E$14)</f>
        <v>1.2097184814000005E-2</v>
      </c>
      <c r="G30" s="11">
        <f t="shared" si="2"/>
        <v>1.3306903295400007E-2</v>
      </c>
      <c r="H30" s="12">
        <f>+(E30-D30)/D30</f>
        <v>0.10000000000000005</v>
      </c>
    </row>
    <row r="31" spans="1:11" x14ac:dyDescent="0.2">
      <c r="A31" s="10" t="s">
        <v>27</v>
      </c>
      <c r="B31" s="35">
        <v>2.8836500000000002E-3</v>
      </c>
      <c r="C31" s="11">
        <f t="shared" si="0"/>
        <v>3.1720150000000003E-3</v>
      </c>
      <c r="D31" s="11">
        <f t="shared" si="0"/>
        <v>3.4892165000000004E-3</v>
      </c>
      <c r="E31" s="11">
        <f>D31*(1+$E$14)</f>
        <v>3.8381381500000008E-3</v>
      </c>
      <c r="F31" s="11">
        <f t="shared" ref="E31:G31" si="3">E31*(1+$E$14)</f>
        <v>4.2219519650000007E-3</v>
      </c>
      <c r="G31" s="11">
        <f t="shared" si="3"/>
        <v>4.6441471615000013E-3</v>
      </c>
      <c r="H31" s="12">
        <f t="shared" ref="H31:H33" si="4">+(E31-D31)/D31</f>
        <v>0.10000000000000007</v>
      </c>
    </row>
    <row r="32" spans="1:11" x14ac:dyDescent="0.2">
      <c r="A32" s="10" t="s">
        <v>28</v>
      </c>
      <c r="B32" s="35">
        <v>6.0990000000000003E-3</v>
      </c>
      <c r="C32" s="11">
        <f t="shared" si="0"/>
        <v>6.7089000000000011E-3</v>
      </c>
      <c r="D32" s="11">
        <f t="shared" si="0"/>
        <v>7.3797900000000015E-3</v>
      </c>
      <c r="E32" s="11">
        <f t="shared" ref="E32:G32" si="5">D32*(1+$E$14)</f>
        <v>8.1177690000000021E-3</v>
      </c>
      <c r="F32" s="11">
        <f t="shared" si="5"/>
        <v>8.9295459000000039E-3</v>
      </c>
      <c r="G32" s="11">
        <f t="shared" si="5"/>
        <v>9.8225004900000055E-3</v>
      </c>
      <c r="H32" s="12">
        <f t="shared" si="4"/>
        <v>0.10000000000000006</v>
      </c>
    </row>
    <row r="33" spans="1:11" x14ac:dyDescent="0.2">
      <c r="A33" s="10" t="s">
        <v>29</v>
      </c>
      <c r="B33" s="35">
        <v>1.317E-3</v>
      </c>
      <c r="C33" s="11">
        <f t="shared" si="0"/>
        <v>1.4487000000000002E-3</v>
      </c>
      <c r="D33" s="11">
        <f t="shared" si="0"/>
        <v>1.5935700000000003E-3</v>
      </c>
      <c r="E33" s="11">
        <f t="shared" ref="E33:G33" si="6">D33*(1+$E$14)</f>
        <v>1.7529270000000005E-3</v>
      </c>
      <c r="F33" s="11">
        <f t="shared" si="6"/>
        <v>1.9282197000000008E-3</v>
      </c>
      <c r="G33" s="11">
        <f t="shared" si="6"/>
        <v>2.121041670000001E-3</v>
      </c>
      <c r="H33" s="12">
        <f t="shared" si="4"/>
        <v>0.10000000000000007</v>
      </c>
      <c r="I33" s="4">
        <v>3.6000000000000002E-4</v>
      </c>
      <c r="J33" s="13">
        <f>+E33-I33</f>
        <v>1.3929270000000004E-3</v>
      </c>
    </row>
    <row r="34" spans="1:11" x14ac:dyDescent="0.2">
      <c r="A34" s="10"/>
      <c r="B34" s="1"/>
      <c r="C34" s="10"/>
      <c r="D34" s="14"/>
      <c r="E34" s="10"/>
      <c r="F34" s="10"/>
      <c r="G34" s="10"/>
    </row>
    <row r="35" spans="1:11" x14ac:dyDescent="0.2">
      <c r="A35" s="2" t="s">
        <v>30</v>
      </c>
      <c r="B35" s="1"/>
      <c r="C35" s="10"/>
      <c r="D35" s="14"/>
      <c r="E35" s="10"/>
      <c r="F35" s="10"/>
      <c r="G35" s="10"/>
    </row>
    <row r="36" spans="1:11" x14ac:dyDescent="0.2">
      <c r="A36" s="10"/>
      <c r="B36" s="10"/>
      <c r="C36" s="10"/>
      <c r="D36" s="15"/>
      <c r="E36" s="10"/>
      <c r="F36" s="10"/>
      <c r="G36" s="10"/>
    </row>
    <row r="37" spans="1:11" x14ac:dyDescent="0.2">
      <c r="A37" s="10" t="s">
        <v>31</v>
      </c>
      <c r="B37" s="10"/>
      <c r="C37" s="10"/>
      <c r="D37" s="15"/>
      <c r="E37" s="10"/>
      <c r="F37" s="10"/>
      <c r="G37" s="10"/>
    </row>
    <row r="38" spans="1:11" x14ac:dyDescent="0.2">
      <c r="A38" s="10"/>
      <c r="B38" s="10"/>
      <c r="C38" s="10"/>
      <c r="D38" s="15"/>
      <c r="E38" s="10"/>
      <c r="F38" s="10"/>
      <c r="G38" s="10"/>
    </row>
    <row r="39" spans="1:11" s="33" customFormat="1" x14ac:dyDescent="0.2">
      <c r="A39" s="2" t="s">
        <v>16</v>
      </c>
      <c r="B39" s="10"/>
      <c r="C39" s="10"/>
      <c r="D39" s="15"/>
      <c r="E39" s="10"/>
      <c r="F39" s="10"/>
      <c r="G39" s="10"/>
      <c r="H39" s="4"/>
      <c r="I39" s="4"/>
      <c r="J39" s="5"/>
      <c r="K39" s="4"/>
    </row>
    <row r="40" spans="1:11" x14ac:dyDescent="0.2">
      <c r="A40" s="10" t="s">
        <v>32</v>
      </c>
      <c r="B40" s="10"/>
      <c r="C40" s="10"/>
      <c r="D40" s="15"/>
      <c r="E40" s="10"/>
      <c r="F40" s="10"/>
      <c r="G40" s="10"/>
    </row>
    <row r="41" spans="1:11" x14ac:dyDescent="0.2">
      <c r="A41" s="10" t="s">
        <v>33</v>
      </c>
      <c r="B41" s="36">
        <v>31</v>
      </c>
      <c r="C41" s="16">
        <f>ROUND(B41*(1+$C20),0)</f>
        <v>34</v>
      </c>
      <c r="D41" s="16">
        <f>ROUND(C41*(1+$C20),0)</f>
        <v>37</v>
      </c>
      <c r="E41" s="16">
        <f>ROUND(D41*(1+$C20),0)</f>
        <v>41</v>
      </c>
      <c r="F41" s="16">
        <f t="shared" ref="F41:G41" si="7">ROUND(E41*(1+$C20),0)</f>
        <v>45</v>
      </c>
      <c r="G41" s="16">
        <f t="shared" si="7"/>
        <v>50</v>
      </c>
    </row>
    <row r="42" spans="1:11" x14ac:dyDescent="0.2">
      <c r="A42" s="10"/>
      <c r="B42" s="36"/>
      <c r="C42" s="16"/>
      <c r="D42" s="16"/>
      <c r="E42" s="16"/>
      <c r="F42" s="16"/>
      <c r="G42" s="16"/>
    </row>
    <row r="43" spans="1:11" x14ac:dyDescent="0.2">
      <c r="A43" s="37" t="s">
        <v>34</v>
      </c>
      <c r="B43" s="36" t="s">
        <v>35</v>
      </c>
      <c r="C43" s="36" t="s">
        <v>35</v>
      </c>
      <c r="D43" s="16"/>
      <c r="E43" s="16"/>
      <c r="F43" s="16"/>
      <c r="G43" s="16"/>
    </row>
    <row r="44" spans="1:11" x14ac:dyDescent="0.2">
      <c r="A44" s="10"/>
      <c r="B44" s="15"/>
      <c r="C44" s="10"/>
      <c r="D44" s="9"/>
      <c r="E44" s="10"/>
      <c r="F44" s="10"/>
      <c r="G44" s="10"/>
    </row>
    <row r="45" spans="1:11" s="33" customFormat="1" x14ac:dyDescent="0.2">
      <c r="A45" s="2" t="s">
        <v>36</v>
      </c>
      <c r="B45" s="10">
        <v>1.07</v>
      </c>
      <c r="C45" s="17">
        <f>1+C$17</f>
        <v>1.1000000000000001</v>
      </c>
      <c r="D45" s="17"/>
      <c r="E45" s="17"/>
      <c r="F45" s="17"/>
      <c r="G45" s="17"/>
      <c r="H45" s="4"/>
      <c r="I45" s="4"/>
      <c r="J45" s="5"/>
      <c r="K45" s="4"/>
    </row>
    <row r="46" spans="1:11" x14ac:dyDescent="0.2">
      <c r="A46" s="10"/>
      <c r="B46" s="2"/>
      <c r="C46" s="18"/>
      <c r="D46" s="2"/>
      <c r="E46" s="2"/>
      <c r="F46" s="2"/>
      <c r="G46" s="2"/>
    </row>
    <row r="47" spans="1:11" x14ac:dyDescent="0.2">
      <c r="A47" s="10" t="s">
        <v>37</v>
      </c>
      <c r="B47" s="38">
        <v>74.2</v>
      </c>
      <c r="C47" s="16">
        <f t="shared" ref="C47:D61" si="8">ROUND(B47*(1+C$17),1)</f>
        <v>81.599999999999994</v>
      </c>
      <c r="D47" s="16">
        <f t="shared" si="8"/>
        <v>89.8</v>
      </c>
      <c r="E47" s="16">
        <f>ROUND(D47*(1+$E$17),1)</f>
        <v>98.8</v>
      </c>
      <c r="F47" s="16">
        <f t="shared" ref="F47:G47" si="9">ROUND(E47*(1+$E$17),1)</f>
        <v>108.7</v>
      </c>
      <c r="G47" s="16">
        <f t="shared" si="9"/>
        <v>119.6</v>
      </c>
      <c r="H47" s="12">
        <f>+(E47-D47)/D47</f>
        <v>0.1002227171492205</v>
      </c>
      <c r="I47" s="4" t="s">
        <v>25</v>
      </c>
      <c r="J47" s="5">
        <f>2500*D47*12</f>
        <v>2694000</v>
      </c>
    </row>
    <row r="48" spans="1:11" x14ac:dyDescent="0.2">
      <c r="A48" s="10" t="s">
        <v>38</v>
      </c>
      <c r="B48" s="38">
        <v>100</v>
      </c>
      <c r="C48" s="16">
        <f t="shared" si="8"/>
        <v>110</v>
      </c>
      <c r="D48" s="16">
        <f t="shared" si="8"/>
        <v>121</v>
      </c>
      <c r="E48" s="16">
        <f t="shared" ref="E48:G48" si="10">ROUND(D48*(1+$E$17),1)</f>
        <v>133.1</v>
      </c>
      <c r="F48" s="16">
        <f t="shared" si="10"/>
        <v>146.4</v>
      </c>
      <c r="G48" s="16">
        <f t="shared" si="10"/>
        <v>161</v>
      </c>
      <c r="H48" s="12">
        <f t="shared" ref="H48:H61" si="11">+(E48-D48)/D48</f>
        <v>9.999999999999995E-2</v>
      </c>
    </row>
    <row r="49" spans="1:8" x14ac:dyDescent="0.2">
      <c r="A49" s="10" t="s">
        <v>39</v>
      </c>
      <c r="B49" s="38">
        <v>170.7</v>
      </c>
      <c r="C49" s="16">
        <f t="shared" si="8"/>
        <v>187.8</v>
      </c>
      <c r="D49" s="16">
        <f t="shared" si="8"/>
        <v>206.6</v>
      </c>
      <c r="E49" s="16">
        <f t="shared" ref="E49:G49" si="12">ROUND(D49*(1+$E$17),1)</f>
        <v>227.3</v>
      </c>
      <c r="F49" s="16">
        <f t="shared" si="12"/>
        <v>250</v>
      </c>
      <c r="G49" s="16">
        <f t="shared" si="12"/>
        <v>275</v>
      </c>
      <c r="H49" s="12">
        <f t="shared" si="11"/>
        <v>0.10019361084220725</v>
      </c>
    </row>
    <row r="50" spans="1:8" x14ac:dyDescent="0.2">
      <c r="A50" s="10" t="s">
        <v>40</v>
      </c>
      <c r="B50" s="38">
        <v>798</v>
      </c>
      <c r="C50" s="16">
        <f t="shared" si="8"/>
        <v>877.8</v>
      </c>
      <c r="D50" s="16">
        <f t="shared" si="8"/>
        <v>965.6</v>
      </c>
      <c r="E50" s="16">
        <f t="shared" ref="E50:G50" si="13">ROUND(D50*(1+$E$17),1)</f>
        <v>1062.2</v>
      </c>
      <c r="F50" s="16">
        <f t="shared" si="13"/>
        <v>1168.4000000000001</v>
      </c>
      <c r="G50" s="16">
        <f t="shared" si="13"/>
        <v>1285.2</v>
      </c>
      <c r="H50" s="12">
        <f t="shared" si="11"/>
        <v>0.10004142502071253</v>
      </c>
    </row>
    <row r="51" spans="1:8" x14ac:dyDescent="0.2">
      <c r="A51" s="10" t="s">
        <v>41</v>
      </c>
      <c r="B51" s="38">
        <v>798</v>
      </c>
      <c r="C51" s="16">
        <f t="shared" si="8"/>
        <v>877.8</v>
      </c>
      <c r="D51" s="16">
        <f t="shared" si="8"/>
        <v>965.6</v>
      </c>
      <c r="E51" s="16">
        <f t="shared" ref="E51:G51" si="14">ROUND(D51*(1+$E$17),1)</f>
        <v>1062.2</v>
      </c>
      <c r="F51" s="16">
        <f t="shared" si="14"/>
        <v>1168.4000000000001</v>
      </c>
      <c r="G51" s="16">
        <f t="shared" si="14"/>
        <v>1285.2</v>
      </c>
      <c r="H51" s="12">
        <f t="shared" si="11"/>
        <v>0.10004142502071253</v>
      </c>
    </row>
    <row r="52" spans="1:8" x14ac:dyDescent="0.2">
      <c r="A52" s="10" t="s">
        <v>42</v>
      </c>
      <c r="B52" s="38">
        <v>87.1</v>
      </c>
      <c r="C52" s="16">
        <f t="shared" si="8"/>
        <v>95.8</v>
      </c>
      <c r="D52" s="16">
        <f t="shared" si="8"/>
        <v>105.4</v>
      </c>
      <c r="E52" s="16">
        <f t="shared" ref="E52:G52" si="15">ROUND(D52*(1+$E$17),1)</f>
        <v>115.9</v>
      </c>
      <c r="F52" s="16">
        <f t="shared" si="15"/>
        <v>127.5</v>
      </c>
      <c r="G52" s="16">
        <f t="shared" si="15"/>
        <v>140.30000000000001</v>
      </c>
      <c r="H52" s="12">
        <f t="shared" si="11"/>
        <v>9.9620493358633766E-2</v>
      </c>
    </row>
    <row r="53" spans="1:8" x14ac:dyDescent="0.2">
      <c r="A53" s="10" t="s">
        <v>43</v>
      </c>
      <c r="B53" s="38">
        <v>286</v>
      </c>
      <c r="C53" s="16">
        <f t="shared" si="8"/>
        <v>314.60000000000002</v>
      </c>
      <c r="D53" s="16">
        <f t="shared" si="8"/>
        <v>346.1</v>
      </c>
      <c r="E53" s="16">
        <f t="shared" ref="E53:G53" si="16">ROUND(D53*(1+$E$17),1)</f>
        <v>380.7</v>
      </c>
      <c r="F53" s="16">
        <f t="shared" si="16"/>
        <v>418.8</v>
      </c>
      <c r="G53" s="16">
        <f t="shared" si="16"/>
        <v>460.7</v>
      </c>
      <c r="H53" s="12">
        <f t="shared" si="11"/>
        <v>9.997110661658469E-2</v>
      </c>
    </row>
    <row r="54" spans="1:8" x14ac:dyDescent="0.2">
      <c r="A54" s="10" t="s">
        <v>44</v>
      </c>
      <c r="B54" s="38">
        <v>1041.5999999999999</v>
      </c>
      <c r="C54" s="16">
        <f t="shared" si="8"/>
        <v>1145.8</v>
      </c>
      <c r="D54" s="16">
        <f t="shared" si="8"/>
        <v>1260.4000000000001</v>
      </c>
      <c r="E54" s="16">
        <f t="shared" ref="E54:G54" si="17">ROUND(D54*(1+$E$17),1)</f>
        <v>1386.4</v>
      </c>
      <c r="F54" s="16">
        <f t="shared" si="17"/>
        <v>1525</v>
      </c>
      <c r="G54" s="16">
        <f t="shared" si="17"/>
        <v>1677.5</v>
      </c>
      <c r="H54" s="12">
        <f t="shared" si="11"/>
        <v>9.9968264043160893E-2</v>
      </c>
    </row>
    <row r="55" spans="1:8" x14ac:dyDescent="0.2">
      <c r="A55" s="10" t="s">
        <v>45</v>
      </c>
      <c r="B55" s="38">
        <v>2335.1999999999998</v>
      </c>
      <c r="C55" s="16">
        <f t="shared" si="8"/>
        <v>2568.6999999999998</v>
      </c>
      <c r="D55" s="16">
        <f t="shared" si="8"/>
        <v>2825.6</v>
      </c>
      <c r="E55" s="16">
        <f t="shared" ref="E55:G55" si="18">ROUND(D55*(1+$E$17),1)</f>
        <v>3108.2</v>
      </c>
      <c r="F55" s="16">
        <f t="shared" si="18"/>
        <v>3419</v>
      </c>
      <c r="G55" s="16">
        <f t="shared" si="18"/>
        <v>3760.9</v>
      </c>
      <c r="H55" s="12">
        <f t="shared" si="11"/>
        <v>0.10001415628539069</v>
      </c>
    </row>
    <row r="56" spans="1:8" x14ac:dyDescent="0.2">
      <c r="A56" s="10" t="s">
        <v>46</v>
      </c>
      <c r="B56" s="38">
        <v>2335.1999999999998</v>
      </c>
      <c r="C56" s="16">
        <f t="shared" si="8"/>
        <v>2568.6999999999998</v>
      </c>
      <c r="D56" s="16">
        <f t="shared" si="8"/>
        <v>2825.6</v>
      </c>
      <c r="E56" s="16">
        <f t="shared" ref="E56:G56" si="19">ROUND(D56*(1+$E$17),1)</f>
        <v>3108.2</v>
      </c>
      <c r="F56" s="16">
        <f t="shared" si="19"/>
        <v>3419</v>
      </c>
      <c r="G56" s="16">
        <f t="shared" si="19"/>
        <v>3760.9</v>
      </c>
      <c r="H56" s="12">
        <f t="shared" si="11"/>
        <v>0.10001415628539069</v>
      </c>
    </row>
    <row r="57" spans="1:8" x14ac:dyDescent="0.2">
      <c r="A57" s="10" t="s">
        <v>47</v>
      </c>
      <c r="B57" s="38">
        <v>1142.9000000000001</v>
      </c>
      <c r="C57" s="16">
        <f t="shared" si="8"/>
        <v>1257.2</v>
      </c>
      <c r="D57" s="16">
        <f t="shared" si="8"/>
        <v>1382.9</v>
      </c>
      <c r="E57" s="16">
        <f t="shared" ref="E57:G57" si="20">ROUND(D57*(1+$E$17),1)</f>
        <v>1521.2</v>
      </c>
      <c r="F57" s="16">
        <f t="shared" si="20"/>
        <v>1673.3</v>
      </c>
      <c r="G57" s="16">
        <f t="shared" si="20"/>
        <v>1840.6</v>
      </c>
      <c r="H57" s="12">
        <f t="shared" si="11"/>
        <v>0.10000723118085179</v>
      </c>
    </row>
    <row r="58" spans="1:8" x14ac:dyDescent="0.2">
      <c r="A58" s="10" t="s">
        <v>48</v>
      </c>
      <c r="B58" s="38">
        <v>1142.9000000000001</v>
      </c>
      <c r="C58" s="16">
        <f t="shared" si="8"/>
        <v>1257.2</v>
      </c>
      <c r="D58" s="16">
        <f t="shared" si="8"/>
        <v>1382.9</v>
      </c>
      <c r="E58" s="16">
        <f t="shared" ref="E58:G58" si="21">ROUND(D58*(1+$E$17),1)</f>
        <v>1521.2</v>
      </c>
      <c r="F58" s="16">
        <f t="shared" si="21"/>
        <v>1673.3</v>
      </c>
      <c r="G58" s="16">
        <f t="shared" si="21"/>
        <v>1840.6</v>
      </c>
      <c r="H58" s="12">
        <f t="shared" si="11"/>
        <v>0.10000723118085179</v>
      </c>
    </row>
    <row r="59" spans="1:8" x14ac:dyDescent="0.2">
      <c r="A59" s="10" t="s">
        <v>49</v>
      </c>
      <c r="B59" s="38">
        <v>706.2</v>
      </c>
      <c r="C59" s="16">
        <f t="shared" si="8"/>
        <v>776.8</v>
      </c>
      <c r="D59" s="16">
        <f t="shared" si="8"/>
        <v>854.5</v>
      </c>
      <c r="E59" s="16">
        <f t="shared" ref="E59:G59" si="22">ROUND(D59*(1+$E$17),1)</f>
        <v>940</v>
      </c>
      <c r="F59" s="16">
        <f t="shared" si="22"/>
        <v>1034</v>
      </c>
      <c r="G59" s="16">
        <f t="shared" si="22"/>
        <v>1137.4000000000001</v>
      </c>
      <c r="H59" s="12">
        <f t="shared" si="11"/>
        <v>0.10005851375073142</v>
      </c>
    </row>
    <row r="60" spans="1:8" x14ac:dyDescent="0.2">
      <c r="A60" s="10" t="s">
        <v>50</v>
      </c>
      <c r="B60" s="38">
        <v>389.6</v>
      </c>
      <c r="C60" s="16">
        <f t="shared" si="8"/>
        <v>428.6</v>
      </c>
      <c r="D60" s="16">
        <f t="shared" si="8"/>
        <v>471.5</v>
      </c>
      <c r="E60" s="16">
        <f t="shared" ref="E60:G60" si="23">ROUND(D60*(1+$E$17),1)</f>
        <v>518.70000000000005</v>
      </c>
      <c r="F60" s="16">
        <f t="shared" si="23"/>
        <v>570.6</v>
      </c>
      <c r="G60" s="16">
        <f t="shared" si="23"/>
        <v>627.70000000000005</v>
      </c>
      <c r="H60" s="12">
        <f t="shared" si="11"/>
        <v>0.10010604453870635</v>
      </c>
    </row>
    <row r="61" spans="1:8" x14ac:dyDescent="0.2">
      <c r="A61" s="10" t="s">
        <v>51</v>
      </c>
      <c r="B61" s="38">
        <v>62.4</v>
      </c>
      <c r="C61" s="16">
        <f t="shared" si="8"/>
        <v>68.599999999999994</v>
      </c>
      <c r="D61" s="16">
        <f t="shared" si="8"/>
        <v>75.5</v>
      </c>
      <c r="E61" s="16">
        <f t="shared" ref="E61:G61" si="24">ROUND(D61*(1+$E$17),1)</f>
        <v>83.1</v>
      </c>
      <c r="F61" s="16">
        <f t="shared" si="24"/>
        <v>91.4</v>
      </c>
      <c r="G61" s="16">
        <f t="shared" si="24"/>
        <v>100.5</v>
      </c>
      <c r="H61" s="12">
        <f t="shared" si="11"/>
        <v>0.10066225165562906</v>
      </c>
    </row>
    <row r="62" spans="1:8" x14ac:dyDescent="0.2">
      <c r="A62" s="10"/>
      <c r="B62" s="15"/>
      <c r="C62" s="10"/>
      <c r="D62" s="9"/>
      <c r="E62" s="10"/>
      <c r="F62" s="10"/>
      <c r="G62" s="10"/>
    </row>
    <row r="63" spans="1:8" x14ac:dyDescent="0.2">
      <c r="A63" s="39" t="s">
        <v>52</v>
      </c>
      <c r="B63" s="15"/>
      <c r="C63" s="10"/>
      <c r="D63" s="9"/>
      <c r="E63" s="10"/>
      <c r="F63" s="10"/>
      <c r="G63" s="10"/>
    </row>
    <row r="64" spans="1:8" x14ac:dyDescent="0.2">
      <c r="A64" s="40" t="s">
        <v>53</v>
      </c>
      <c r="B64" s="38">
        <v>2848.3</v>
      </c>
      <c r="C64" s="16">
        <f t="shared" ref="C64:D67" si="25">ROUND(B64*(1+C$17),0)</f>
        <v>3133</v>
      </c>
      <c r="D64" s="16">
        <f t="shared" si="25"/>
        <v>3446</v>
      </c>
      <c r="E64" s="16">
        <f>ROUND(D64*(1+$E$17),0)</f>
        <v>3791</v>
      </c>
      <c r="F64" s="16">
        <f t="shared" ref="F64:G64" si="26">ROUND(E64*(1+$E$17),0)</f>
        <v>4170</v>
      </c>
      <c r="G64" s="16">
        <f t="shared" si="26"/>
        <v>4587</v>
      </c>
    </row>
    <row r="65" spans="1:11" x14ac:dyDescent="0.2">
      <c r="A65" s="40" t="s">
        <v>54</v>
      </c>
      <c r="B65" s="38">
        <v>213</v>
      </c>
      <c r="C65" s="16">
        <f t="shared" si="25"/>
        <v>234</v>
      </c>
      <c r="D65" s="16">
        <f t="shared" si="25"/>
        <v>257</v>
      </c>
      <c r="E65" s="16">
        <f t="shared" ref="E65:G65" si="27">ROUND(D65*(1+$E$17),0)</f>
        <v>283</v>
      </c>
      <c r="F65" s="16">
        <f t="shared" si="27"/>
        <v>311</v>
      </c>
      <c r="G65" s="16">
        <f t="shared" si="27"/>
        <v>342</v>
      </c>
    </row>
    <row r="66" spans="1:11" x14ac:dyDescent="0.2">
      <c r="A66" s="10" t="s">
        <v>55</v>
      </c>
      <c r="B66" s="38">
        <v>241.3</v>
      </c>
      <c r="C66" s="16">
        <f t="shared" si="25"/>
        <v>265</v>
      </c>
      <c r="D66" s="16">
        <f t="shared" si="25"/>
        <v>292</v>
      </c>
      <c r="E66" s="16">
        <f t="shared" ref="E66:G66" si="28">ROUND(D66*(1+$E$17),0)</f>
        <v>321</v>
      </c>
      <c r="F66" s="16">
        <f t="shared" si="28"/>
        <v>353</v>
      </c>
      <c r="G66" s="16">
        <f t="shared" si="28"/>
        <v>388</v>
      </c>
    </row>
    <row r="67" spans="1:11" x14ac:dyDescent="0.2">
      <c r="A67" s="10" t="s">
        <v>56</v>
      </c>
      <c r="B67" s="38">
        <v>77.7</v>
      </c>
      <c r="C67" s="16">
        <f t="shared" si="25"/>
        <v>85</v>
      </c>
      <c r="D67" s="16">
        <f t="shared" si="25"/>
        <v>94</v>
      </c>
      <c r="E67" s="16">
        <f t="shared" ref="E67:G67" si="29">ROUND(D67*(1+$E$17),0)</f>
        <v>103</v>
      </c>
      <c r="F67" s="16">
        <f t="shared" si="29"/>
        <v>113</v>
      </c>
      <c r="G67" s="16">
        <f t="shared" si="29"/>
        <v>124</v>
      </c>
    </row>
    <row r="68" spans="1:11" x14ac:dyDescent="0.2">
      <c r="A68" s="10"/>
      <c r="B68" s="15"/>
      <c r="C68" s="10"/>
      <c r="D68" s="9"/>
      <c r="E68" s="10"/>
      <c r="F68" s="10"/>
      <c r="G68" s="10"/>
    </row>
    <row r="69" spans="1:11" s="33" customFormat="1" x14ac:dyDescent="0.2">
      <c r="A69" s="41" t="s">
        <v>12</v>
      </c>
      <c r="B69" s="10">
        <v>1.07</v>
      </c>
      <c r="C69" s="17">
        <f>1+C$16</f>
        <v>1.1000000000000001</v>
      </c>
      <c r="D69" s="17"/>
      <c r="E69" s="17"/>
      <c r="F69" s="17"/>
      <c r="G69" s="17"/>
      <c r="H69" s="4"/>
      <c r="I69" s="4"/>
      <c r="J69" s="5"/>
      <c r="K69" s="4"/>
    </row>
    <row r="70" spans="1:11" x14ac:dyDescent="0.2">
      <c r="A70" s="42"/>
      <c r="B70" s="15">
        <v>2012</v>
      </c>
      <c r="C70" s="10">
        <v>2012</v>
      </c>
      <c r="D70" s="9">
        <v>2013</v>
      </c>
      <c r="E70" s="10">
        <v>2014</v>
      </c>
      <c r="F70" s="10"/>
      <c r="G70" s="10"/>
    </row>
    <row r="71" spans="1:11" x14ac:dyDescent="0.2">
      <c r="A71" s="10" t="s">
        <v>57</v>
      </c>
      <c r="B71" s="15">
        <v>42.4</v>
      </c>
      <c r="C71" s="16">
        <f t="shared" ref="C71:D73" si="30">ROUND(B71*(1+C$16),1)</f>
        <v>46.6</v>
      </c>
      <c r="D71" s="16">
        <f t="shared" si="30"/>
        <v>51.3</v>
      </c>
      <c r="E71" s="16">
        <f>ROUND(D71*(1+$E$16),1)</f>
        <v>56.4</v>
      </c>
      <c r="F71" s="16">
        <f t="shared" ref="F71:G71" si="31">ROUND(E71*(1+$E$16),1)</f>
        <v>62</v>
      </c>
      <c r="G71" s="16">
        <f t="shared" si="31"/>
        <v>68.2</v>
      </c>
      <c r="I71" s="4" t="s">
        <v>25</v>
      </c>
      <c r="J71" s="5">
        <f>2500*D71*12</f>
        <v>1539000</v>
      </c>
    </row>
    <row r="72" spans="1:11" x14ac:dyDescent="0.2">
      <c r="A72" s="10" t="s">
        <v>58</v>
      </c>
      <c r="B72" s="15">
        <v>69.400000000000006</v>
      </c>
      <c r="C72" s="16">
        <f t="shared" si="30"/>
        <v>76.3</v>
      </c>
      <c r="D72" s="16">
        <f t="shared" si="30"/>
        <v>83.9</v>
      </c>
      <c r="E72" s="16">
        <f t="shared" ref="E72:G72" si="32">ROUND(D72*(1+$E$16),1)</f>
        <v>92.3</v>
      </c>
      <c r="F72" s="16">
        <f t="shared" si="32"/>
        <v>101.5</v>
      </c>
      <c r="G72" s="16">
        <f t="shared" si="32"/>
        <v>111.7</v>
      </c>
    </row>
    <row r="73" spans="1:11" x14ac:dyDescent="0.2">
      <c r="A73" s="10" t="s">
        <v>59</v>
      </c>
      <c r="B73" s="15">
        <v>47.1</v>
      </c>
      <c r="C73" s="16">
        <f t="shared" si="30"/>
        <v>51.8</v>
      </c>
      <c r="D73" s="16">
        <f t="shared" si="30"/>
        <v>57</v>
      </c>
      <c r="E73" s="16">
        <f t="shared" ref="E73:G73" si="33">ROUND(D73*(1+$E$16),1)</f>
        <v>62.7</v>
      </c>
      <c r="F73" s="16">
        <f t="shared" si="33"/>
        <v>69</v>
      </c>
      <c r="G73" s="16">
        <f t="shared" si="33"/>
        <v>75.900000000000006</v>
      </c>
    </row>
    <row r="74" spans="1:11" x14ac:dyDescent="0.2">
      <c r="A74" s="10"/>
      <c r="B74" s="15"/>
      <c r="C74" s="16"/>
      <c r="D74" s="16"/>
      <c r="E74" s="16"/>
      <c r="F74" s="16"/>
      <c r="G74" s="16"/>
    </row>
    <row r="75" spans="1:11" x14ac:dyDescent="0.2">
      <c r="A75" s="10"/>
      <c r="B75" s="15"/>
      <c r="C75" s="16"/>
      <c r="D75" s="16"/>
      <c r="E75" s="16"/>
      <c r="F75" s="16"/>
      <c r="G75" s="16"/>
    </row>
    <row r="76" spans="1:11" x14ac:dyDescent="0.2">
      <c r="A76" s="10"/>
      <c r="B76" s="15"/>
      <c r="C76" s="10"/>
      <c r="D76" s="10"/>
      <c r="E76" s="10"/>
      <c r="F76" s="10"/>
      <c r="G76" s="10"/>
    </row>
    <row r="77" spans="1:11" s="33" customFormat="1" x14ac:dyDescent="0.2">
      <c r="A77" s="41" t="s">
        <v>14</v>
      </c>
      <c r="B77" s="10">
        <v>1.08</v>
      </c>
      <c r="C77" s="17">
        <f>1+C$18</f>
        <v>1.1000000000000001</v>
      </c>
      <c r="D77" s="17"/>
      <c r="E77" s="17"/>
      <c r="F77" s="17"/>
      <c r="G77" s="17"/>
      <c r="H77" s="4"/>
      <c r="I77" s="4"/>
      <c r="J77" s="5"/>
      <c r="K77" s="4"/>
    </row>
    <row r="78" spans="1:11" x14ac:dyDescent="0.2">
      <c r="A78" s="42"/>
      <c r="B78" s="3"/>
      <c r="C78" s="2"/>
      <c r="D78" s="18"/>
      <c r="E78" s="2"/>
      <c r="F78" s="2"/>
      <c r="G78" s="2"/>
    </row>
    <row r="79" spans="1:11" x14ac:dyDescent="0.2">
      <c r="A79" s="10" t="s">
        <v>60</v>
      </c>
      <c r="B79" s="15"/>
      <c r="C79" s="16"/>
      <c r="D79" s="16"/>
      <c r="E79" s="16"/>
      <c r="F79" s="16"/>
      <c r="G79" s="16"/>
    </row>
    <row r="80" spans="1:11" x14ac:dyDescent="0.2">
      <c r="A80" s="10" t="s">
        <v>61</v>
      </c>
      <c r="B80" s="15">
        <v>7</v>
      </c>
      <c r="C80" s="16">
        <f t="shared" ref="C80:D85" si="34">ROUND(B80*(1+C$18),1)</f>
        <v>7.7</v>
      </c>
      <c r="D80" s="16">
        <f t="shared" si="34"/>
        <v>8.5</v>
      </c>
      <c r="E80" s="16">
        <f>ROUND(D80*(1+$E$18),1)</f>
        <v>9.3000000000000007</v>
      </c>
      <c r="F80" s="16">
        <f t="shared" ref="F80:G80" si="35">ROUND(E80*(1+$E$18),1)</f>
        <v>10.1</v>
      </c>
      <c r="G80" s="16">
        <f t="shared" si="35"/>
        <v>11</v>
      </c>
      <c r="I80" s="4" t="s">
        <v>25</v>
      </c>
      <c r="J80" s="5">
        <f>2500*6*(D80+D92)</f>
        <v>952500</v>
      </c>
    </row>
    <row r="81" spans="1:7" x14ac:dyDescent="0.2">
      <c r="A81" s="10" t="s">
        <v>62</v>
      </c>
      <c r="B81" s="15">
        <v>7</v>
      </c>
      <c r="C81" s="16">
        <v>10</v>
      </c>
      <c r="D81" s="16">
        <f t="shared" si="34"/>
        <v>11</v>
      </c>
      <c r="E81" s="16">
        <f t="shared" ref="E81:G81" si="36">ROUND(D81*(1+$E$18),1)</f>
        <v>12</v>
      </c>
      <c r="F81" s="16">
        <f t="shared" si="36"/>
        <v>13.1</v>
      </c>
      <c r="G81" s="16">
        <f t="shared" si="36"/>
        <v>14.3</v>
      </c>
    </row>
    <row r="82" spans="1:7" x14ac:dyDescent="0.2">
      <c r="A82" s="10" t="s">
        <v>63</v>
      </c>
      <c r="B82" s="15">
        <f>B81*(1+$I$81)</f>
        <v>7</v>
      </c>
      <c r="C82" s="16">
        <v>13</v>
      </c>
      <c r="D82" s="16">
        <f t="shared" si="34"/>
        <v>14.3</v>
      </c>
      <c r="E82" s="16">
        <f t="shared" ref="E82:G82" si="37">ROUND(D82*(1+$E$18),1)</f>
        <v>15.6</v>
      </c>
      <c r="F82" s="16">
        <f t="shared" si="37"/>
        <v>17</v>
      </c>
      <c r="G82" s="16">
        <f t="shared" si="37"/>
        <v>18.5</v>
      </c>
    </row>
    <row r="83" spans="1:7" x14ac:dyDescent="0.2">
      <c r="A83" s="10" t="s">
        <v>64</v>
      </c>
      <c r="B83" s="15">
        <v>7</v>
      </c>
      <c r="C83" s="16">
        <v>15</v>
      </c>
      <c r="D83" s="16">
        <f>ROUND(C83*(1+D$18),1)</f>
        <v>16.5</v>
      </c>
      <c r="E83" s="16">
        <f t="shared" ref="E83:G83" si="38">ROUND(D83*(1+$E$18),1)</f>
        <v>18</v>
      </c>
      <c r="F83" s="16">
        <f t="shared" si="38"/>
        <v>19.600000000000001</v>
      </c>
      <c r="G83" s="16">
        <f t="shared" si="38"/>
        <v>21.4</v>
      </c>
    </row>
    <row r="84" spans="1:7" x14ac:dyDescent="0.2">
      <c r="A84" s="10" t="s">
        <v>65</v>
      </c>
      <c r="B84" s="15">
        <v>7</v>
      </c>
      <c r="C84" s="16">
        <v>18</v>
      </c>
      <c r="D84" s="16">
        <f>ROUND(C84*(1+D$18),1)</f>
        <v>19.8</v>
      </c>
      <c r="E84" s="16">
        <f t="shared" ref="E84:G84" si="39">ROUND(D84*(1+$E$18),1)</f>
        <v>21.6</v>
      </c>
      <c r="F84" s="16">
        <f t="shared" si="39"/>
        <v>23.5</v>
      </c>
      <c r="G84" s="16">
        <f t="shared" si="39"/>
        <v>25.6</v>
      </c>
    </row>
    <row r="85" spans="1:7" x14ac:dyDescent="0.2">
      <c r="A85" s="10" t="s">
        <v>66</v>
      </c>
      <c r="B85" s="15">
        <f>B82*(1+$I$81)</f>
        <v>7</v>
      </c>
      <c r="C85" s="16">
        <v>21.6</v>
      </c>
      <c r="D85" s="16">
        <f t="shared" si="34"/>
        <v>23.8</v>
      </c>
      <c r="E85" s="16">
        <f t="shared" ref="E85:G85" si="40">ROUND(D85*(1+$E$18),1)</f>
        <v>25.9</v>
      </c>
      <c r="F85" s="16">
        <f t="shared" si="40"/>
        <v>28.2</v>
      </c>
      <c r="G85" s="16">
        <f t="shared" si="40"/>
        <v>30.7</v>
      </c>
    </row>
    <row r="86" spans="1:7" x14ac:dyDescent="0.2">
      <c r="A86" s="10" t="s">
        <v>67</v>
      </c>
      <c r="B86" s="15">
        <v>19.5</v>
      </c>
      <c r="C86" s="16">
        <v>30</v>
      </c>
      <c r="D86" s="16">
        <f>ROUND(C86*(1+D$21),0)</f>
        <v>33</v>
      </c>
      <c r="E86" s="16">
        <f>ROUND(D86*(1+$E$21),0)</f>
        <v>36</v>
      </c>
      <c r="F86" s="16">
        <f t="shared" ref="F86:G86" si="41">ROUND(E86*(1+$E$21),0)</f>
        <v>40</v>
      </c>
      <c r="G86" s="16">
        <f t="shared" si="41"/>
        <v>44</v>
      </c>
    </row>
    <row r="87" spans="1:7" x14ac:dyDescent="0.2">
      <c r="A87" s="10"/>
      <c r="B87" s="15"/>
      <c r="C87" s="16"/>
      <c r="D87" s="16"/>
      <c r="E87" s="16"/>
      <c r="F87" s="16"/>
      <c r="G87" s="16"/>
    </row>
    <row r="88" spans="1:7" x14ac:dyDescent="0.2">
      <c r="A88" s="10"/>
      <c r="B88" s="15"/>
      <c r="C88" s="16"/>
      <c r="D88" s="16"/>
      <c r="E88" s="16"/>
      <c r="F88" s="16"/>
      <c r="G88" s="16"/>
    </row>
    <row r="89" spans="1:7" x14ac:dyDescent="0.2">
      <c r="A89" s="2" t="s">
        <v>68</v>
      </c>
      <c r="B89" s="15"/>
      <c r="C89" s="10"/>
      <c r="D89" s="9"/>
      <c r="E89" s="10"/>
      <c r="F89" s="10"/>
      <c r="G89" s="10"/>
    </row>
    <row r="90" spans="1:7" x14ac:dyDescent="0.2">
      <c r="A90" s="2"/>
      <c r="B90" s="15"/>
      <c r="C90" s="10"/>
      <c r="D90" s="9"/>
      <c r="E90" s="10"/>
      <c r="F90" s="10"/>
      <c r="G90" s="10"/>
    </row>
    <row r="91" spans="1:7" x14ac:dyDescent="0.2">
      <c r="A91" s="10" t="s">
        <v>69</v>
      </c>
      <c r="B91" s="15">
        <v>7</v>
      </c>
      <c r="C91" s="16">
        <f>ROUND(B91*(1+C$18),1)</f>
        <v>7.7</v>
      </c>
      <c r="D91" s="16">
        <f>ROUND(C91*(1+D$18),1)</f>
        <v>8.5</v>
      </c>
      <c r="E91" s="16">
        <f>ROUND(D91*(1+$E$18),1)</f>
        <v>9.3000000000000007</v>
      </c>
      <c r="F91" s="16">
        <f t="shared" ref="F91:G91" si="42">ROUND(E91*(1+$E$18),1)</f>
        <v>10.1</v>
      </c>
      <c r="G91" s="16">
        <f t="shared" si="42"/>
        <v>11</v>
      </c>
    </row>
    <row r="92" spans="1:7" x14ac:dyDescent="0.2">
      <c r="A92" s="10" t="s">
        <v>67</v>
      </c>
      <c r="B92" s="15">
        <v>24.2</v>
      </c>
      <c r="C92" s="16">
        <v>50</v>
      </c>
      <c r="D92" s="16">
        <f>ROUND(C92*(1+D$21),0)</f>
        <v>55</v>
      </c>
      <c r="E92" s="16">
        <f>ROUND(D92*(1+$E$21),0)</f>
        <v>61</v>
      </c>
      <c r="F92" s="16">
        <f t="shared" ref="F92:G92" si="43">ROUND(E92*(1+$E$21),0)</f>
        <v>67</v>
      </c>
      <c r="G92" s="16">
        <f t="shared" si="43"/>
        <v>74</v>
      </c>
    </row>
    <row r="93" spans="1:7" x14ac:dyDescent="0.2">
      <c r="A93" s="10"/>
      <c r="B93" s="15"/>
      <c r="C93" s="10"/>
      <c r="D93" s="9"/>
      <c r="E93" s="10"/>
      <c r="F93" s="10"/>
      <c r="G93" s="10"/>
    </row>
    <row r="94" spans="1:7" x14ac:dyDescent="0.2">
      <c r="A94" s="2" t="s">
        <v>70</v>
      </c>
      <c r="B94" s="15"/>
      <c r="C94" s="10"/>
      <c r="D94" s="9"/>
      <c r="E94" s="10"/>
      <c r="F94" s="10"/>
      <c r="G94" s="10"/>
    </row>
    <row r="95" spans="1:7" x14ac:dyDescent="0.2">
      <c r="A95" s="2"/>
      <c r="B95" s="15"/>
      <c r="C95" s="10"/>
      <c r="D95" s="9"/>
      <c r="E95" s="10"/>
      <c r="F95" s="10"/>
      <c r="G95" s="10"/>
    </row>
    <row r="96" spans="1:7" x14ac:dyDescent="0.2">
      <c r="A96" s="10" t="s">
        <v>71</v>
      </c>
      <c r="B96" s="15">
        <v>287</v>
      </c>
      <c r="C96" s="16">
        <v>0</v>
      </c>
      <c r="D96" s="16">
        <f>ROUND(C96*(1+D$21),0)</f>
        <v>0</v>
      </c>
      <c r="E96" s="16">
        <f>ROUND(D96*(1+$E$21),0)</f>
        <v>0</v>
      </c>
      <c r="F96" s="16">
        <f t="shared" ref="F96:G96" si="44">ROUND(E96*(1+$E$21),0)</f>
        <v>0</v>
      </c>
      <c r="G96" s="16">
        <f t="shared" si="44"/>
        <v>0</v>
      </c>
    </row>
    <row r="97" spans="1:7" x14ac:dyDescent="0.2">
      <c r="A97" s="10"/>
      <c r="B97" s="15"/>
      <c r="C97" s="10"/>
      <c r="D97" s="9"/>
      <c r="E97" s="10"/>
      <c r="F97" s="10"/>
      <c r="G97" s="10"/>
    </row>
    <row r="98" spans="1:7" x14ac:dyDescent="0.2">
      <c r="A98" s="2" t="s">
        <v>72</v>
      </c>
      <c r="B98" s="15"/>
      <c r="C98" s="10"/>
      <c r="D98" s="9"/>
      <c r="E98" s="10"/>
      <c r="F98" s="10"/>
      <c r="G98" s="10"/>
    </row>
    <row r="99" spans="1:7" x14ac:dyDescent="0.2">
      <c r="A99" s="2"/>
      <c r="B99" s="15"/>
      <c r="C99" s="10"/>
      <c r="D99" s="9"/>
      <c r="E99" s="10"/>
      <c r="F99" s="10"/>
      <c r="G99" s="10"/>
    </row>
    <row r="100" spans="1:7" x14ac:dyDescent="0.2">
      <c r="A100" s="10" t="s">
        <v>73</v>
      </c>
      <c r="B100" s="15"/>
      <c r="C100" s="10"/>
      <c r="D100" s="9"/>
      <c r="E100" s="10"/>
      <c r="F100" s="10"/>
      <c r="G100" s="10"/>
    </row>
    <row r="101" spans="1:7" x14ac:dyDescent="0.2">
      <c r="A101" s="10" t="s">
        <v>74</v>
      </c>
      <c r="B101" s="15"/>
      <c r="C101" s="10"/>
      <c r="D101" s="9"/>
      <c r="E101" s="10"/>
      <c r="F101" s="10"/>
      <c r="G101" s="10"/>
    </row>
    <row r="102" spans="1:7" x14ac:dyDescent="0.2">
      <c r="A102" s="10" t="s">
        <v>75</v>
      </c>
      <c r="B102" s="15"/>
      <c r="C102" s="10"/>
      <c r="D102" s="9"/>
      <c r="E102" s="10"/>
      <c r="F102" s="10"/>
      <c r="G102" s="10"/>
    </row>
    <row r="103" spans="1:7" x14ac:dyDescent="0.2">
      <c r="A103" s="10"/>
      <c r="B103" s="15"/>
      <c r="C103" s="10"/>
      <c r="D103" s="9"/>
      <c r="E103" s="10"/>
      <c r="F103" s="10"/>
      <c r="G103" s="10"/>
    </row>
    <row r="104" spans="1:7" x14ac:dyDescent="0.2">
      <c r="A104" s="2" t="s">
        <v>76</v>
      </c>
      <c r="B104" s="15"/>
      <c r="C104" s="10"/>
      <c r="D104" s="9"/>
      <c r="E104" s="10"/>
      <c r="F104" s="10"/>
      <c r="G104" s="10"/>
    </row>
    <row r="105" spans="1:7" x14ac:dyDescent="0.2">
      <c r="A105" s="2"/>
      <c r="B105" s="15"/>
      <c r="C105" s="10"/>
      <c r="D105" s="9"/>
      <c r="E105" s="10"/>
      <c r="F105" s="10"/>
      <c r="G105" s="10"/>
    </row>
    <row r="106" spans="1:7" x14ac:dyDescent="0.2">
      <c r="A106" s="10" t="s">
        <v>77</v>
      </c>
      <c r="B106" s="15">
        <v>287.5</v>
      </c>
      <c r="C106" s="16">
        <f>ROUND(B106*(1+C$21),0)</f>
        <v>316</v>
      </c>
      <c r="D106" s="16">
        <f>ROUND(C106*(1+D$21),0)</f>
        <v>348</v>
      </c>
      <c r="E106" s="16">
        <f>ROUND(D106*(1+$E$21),0)</f>
        <v>383</v>
      </c>
      <c r="F106" s="16">
        <f t="shared" ref="F106:G106" si="45">ROUND(E106*(1+$E$21),0)</f>
        <v>421</v>
      </c>
      <c r="G106" s="16">
        <f t="shared" si="45"/>
        <v>463</v>
      </c>
    </row>
    <row r="107" spans="1:7" x14ac:dyDescent="0.2">
      <c r="A107" s="10"/>
      <c r="B107" s="15"/>
      <c r="C107" s="10"/>
      <c r="D107" s="9"/>
      <c r="E107" s="10"/>
      <c r="F107" s="10"/>
      <c r="G107" s="10"/>
    </row>
    <row r="108" spans="1:7" x14ac:dyDescent="0.2">
      <c r="A108" s="2" t="s">
        <v>78</v>
      </c>
      <c r="B108" s="15"/>
      <c r="C108" s="10"/>
      <c r="D108" s="9"/>
      <c r="E108" s="10"/>
      <c r="F108" s="10"/>
      <c r="G108" s="10"/>
    </row>
    <row r="109" spans="1:7" x14ac:dyDescent="0.2">
      <c r="A109" s="2"/>
      <c r="B109" s="15"/>
      <c r="C109" s="10"/>
      <c r="D109" s="9"/>
      <c r="E109" s="10"/>
      <c r="F109" s="10"/>
      <c r="G109" s="10"/>
    </row>
    <row r="110" spans="1:7" x14ac:dyDescent="0.2">
      <c r="A110" s="10" t="s">
        <v>79</v>
      </c>
      <c r="B110" s="15">
        <v>172.3</v>
      </c>
      <c r="C110" s="16">
        <f>ROUND(B110*(1+C$21),0)</f>
        <v>190</v>
      </c>
      <c r="D110" s="16">
        <f>ROUND(C110*(1+D$21),0)</f>
        <v>209</v>
      </c>
      <c r="E110" s="16">
        <f>ROUND(D110*(1+$E$21),0)</f>
        <v>230</v>
      </c>
      <c r="F110" s="16">
        <f t="shared" ref="F110:G110" si="46">ROUND(E110*(1+$E$21),0)</f>
        <v>253</v>
      </c>
      <c r="G110" s="16">
        <f t="shared" si="46"/>
        <v>278</v>
      </c>
    </row>
    <row r="111" spans="1:7" x14ac:dyDescent="0.2">
      <c r="A111" s="10"/>
      <c r="B111" s="15"/>
      <c r="C111" s="10"/>
      <c r="D111" s="9"/>
      <c r="E111" s="10"/>
      <c r="F111" s="10"/>
      <c r="G111" s="10"/>
    </row>
    <row r="112" spans="1:7" x14ac:dyDescent="0.2">
      <c r="A112" s="10" t="s">
        <v>80</v>
      </c>
      <c r="B112" s="15"/>
      <c r="C112" s="10"/>
      <c r="D112" s="9"/>
      <c r="E112" s="10"/>
      <c r="F112" s="10"/>
      <c r="G112" s="10"/>
    </row>
    <row r="113" spans="1:7" x14ac:dyDescent="0.2">
      <c r="A113" s="10" t="s">
        <v>206</v>
      </c>
      <c r="B113" s="15"/>
      <c r="C113" s="10"/>
      <c r="D113" s="9"/>
      <c r="E113" s="10"/>
      <c r="F113" s="10"/>
      <c r="G113" s="10"/>
    </row>
    <row r="114" spans="1:7" x14ac:dyDescent="0.2">
      <c r="A114" s="10" t="s">
        <v>81</v>
      </c>
      <c r="B114" s="15"/>
      <c r="C114" s="10"/>
      <c r="D114" s="9"/>
      <c r="E114" s="10"/>
      <c r="F114" s="10"/>
      <c r="G114" s="10"/>
    </row>
    <row r="115" spans="1:7" x14ac:dyDescent="0.2">
      <c r="A115" s="10" t="s">
        <v>82</v>
      </c>
      <c r="B115" s="15"/>
      <c r="C115" s="10"/>
      <c r="D115" s="9"/>
      <c r="E115" s="10"/>
      <c r="F115" s="10"/>
      <c r="G115" s="10"/>
    </row>
    <row r="116" spans="1:7" x14ac:dyDescent="0.2">
      <c r="A116" s="10"/>
      <c r="B116" s="15"/>
      <c r="C116" s="10"/>
      <c r="D116" s="9"/>
      <c r="E116" s="10"/>
      <c r="F116" s="10"/>
      <c r="G116" s="10"/>
    </row>
    <row r="117" spans="1:7" x14ac:dyDescent="0.2">
      <c r="A117" s="2" t="s">
        <v>83</v>
      </c>
      <c r="B117" s="15"/>
      <c r="C117" s="10"/>
      <c r="D117" s="9"/>
      <c r="E117" s="10"/>
      <c r="F117" s="10"/>
      <c r="G117" s="10"/>
    </row>
    <row r="118" spans="1:7" x14ac:dyDescent="0.2">
      <c r="A118" s="2"/>
      <c r="B118" s="15"/>
      <c r="C118" s="10"/>
      <c r="D118" s="9"/>
      <c r="E118" s="10"/>
      <c r="F118" s="10"/>
      <c r="G118" s="10"/>
    </row>
    <row r="119" spans="1:7" x14ac:dyDescent="0.2">
      <c r="A119" s="10" t="s">
        <v>84</v>
      </c>
      <c r="B119" s="15"/>
      <c r="C119" s="10"/>
      <c r="D119" s="9"/>
      <c r="E119" s="10"/>
      <c r="F119" s="10"/>
      <c r="G119" s="10"/>
    </row>
    <row r="120" spans="1:7" x14ac:dyDescent="0.2">
      <c r="A120" s="10" t="s">
        <v>85</v>
      </c>
      <c r="B120" s="15"/>
      <c r="C120" s="10"/>
      <c r="D120" s="9"/>
      <c r="E120" s="10"/>
      <c r="F120" s="10"/>
      <c r="G120" s="10"/>
    </row>
    <row r="121" spans="1:7" x14ac:dyDescent="0.2">
      <c r="A121" s="10" t="s">
        <v>86</v>
      </c>
      <c r="B121" s="15"/>
      <c r="C121" s="10"/>
      <c r="D121" s="9"/>
      <c r="E121" s="10"/>
      <c r="F121" s="10"/>
      <c r="G121" s="10"/>
    </row>
    <row r="122" spans="1:7" x14ac:dyDescent="0.2">
      <c r="A122" s="10" t="s">
        <v>87</v>
      </c>
      <c r="B122" s="15"/>
      <c r="C122" s="10"/>
      <c r="D122" s="9"/>
      <c r="E122" s="10"/>
      <c r="F122" s="10"/>
      <c r="G122" s="10"/>
    </row>
    <row r="123" spans="1:7" x14ac:dyDescent="0.2">
      <c r="A123" s="10" t="s">
        <v>88</v>
      </c>
      <c r="B123" s="15"/>
      <c r="C123" s="10"/>
      <c r="D123" s="9"/>
      <c r="E123" s="10"/>
      <c r="F123" s="10"/>
      <c r="G123" s="10"/>
    </row>
    <row r="124" spans="1:7" x14ac:dyDescent="0.2">
      <c r="A124" s="10"/>
      <c r="B124" s="15"/>
      <c r="C124" s="10"/>
      <c r="D124" s="9"/>
      <c r="E124" s="10"/>
      <c r="F124" s="10"/>
      <c r="G124" s="10"/>
    </row>
    <row r="125" spans="1:7" x14ac:dyDescent="0.2">
      <c r="A125" s="2" t="s">
        <v>89</v>
      </c>
      <c r="B125" s="15"/>
      <c r="C125" s="10"/>
      <c r="D125" s="9"/>
      <c r="E125" s="10"/>
      <c r="F125" s="10"/>
      <c r="G125" s="10"/>
    </row>
    <row r="126" spans="1:7" x14ac:dyDescent="0.2">
      <c r="A126" s="10" t="s">
        <v>90</v>
      </c>
      <c r="B126" s="15">
        <v>172.3</v>
      </c>
      <c r="C126" s="16">
        <f>ROUND(B126*(1+C$21),0)</f>
        <v>190</v>
      </c>
      <c r="D126" s="16">
        <f>ROUND(C126*(1+D$21),0)</f>
        <v>209</v>
      </c>
      <c r="E126" s="16">
        <f>ROUND(D126*(1+$E$21),0)</f>
        <v>230</v>
      </c>
      <c r="F126" s="16">
        <f t="shared" ref="F126:G126" si="47">ROUND(E126*(1+$E$21),0)</f>
        <v>253</v>
      </c>
      <c r="G126" s="16">
        <f t="shared" si="47"/>
        <v>278</v>
      </c>
    </row>
    <row r="127" spans="1:7" x14ac:dyDescent="0.2">
      <c r="A127" s="43"/>
      <c r="B127" s="15"/>
      <c r="C127" s="10"/>
      <c r="D127" s="9"/>
      <c r="E127" s="10"/>
      <c r="F127" s="10"/>
      <c r="G127" s="10"/>
    </row>
    <row r="128" spans="1:7" x14ac:dyDescent="0.2">
      <c r="A128" s="44" t="s">
        <v>201</v>
      </c>
      <c r="B128" s="15"/>
      <c r="C128" s="10"/>
      <c r="D128" s="9"/>
      <c r="E128" s="10"/>
      <c r="F128" s="10"/>
      <c r="G128" s="10"/>
    </row>
    <row r="129" spans="1:7" x14ac:dyDescent="0.2">
      <c r="A129" s="44" t="s">
        <v>202</v>
      </c>
      <c r="B129" s="15"/>
      <c r="C129" s="10"/>
      <c r="D129" s="9"/>
      <c r="E129" s="10"/>
      <c r="F129" s="10"/>
      <c r="G129" s="10"/>
    </row>
    <row r="130" spans="1:7" x14ac:dyDescent="0.2">
      <c r="A130" s="44" t="s">
        <v>203</v>
      </c>
      <c r="B130" s="15"/>
      <c r="C130" s="10"/>
      <c r="D130" s="9"/>
      <c r="E130" s="10"/>
      <c r="F130" s="10"/>
      <c r="G130" s="10"/>
    </row>
    <row r="131" spans="1:7" x14ac:dyDescent="0.2">
      <c r="A131" s="44" t="s">
        <v>204</v>
      </c>
      <c r="B131" s="15"/>
      <c r="C131" s="10"/>
      <c r="D131" s="9"/>
      <c r="E131" s="10"/>
      <c r="F131" s="10"/>
      <c r="G131" s="10"/>
    </row>
    <row r="132" spans="1:7" x14ac:dyDescent="0.2">
      <c r="A132" s="44" t="s">
        <v>205</v>
      </c>
      <c r="B132" s="15"/>
      <c r="C132" s="10"/>
      <c r="D132" s="9"/>
      <c r="E132" s="10"/>
      <c r="F132" s="10"/>
      <c r="G132" s="10"/>
    </row>
    <row r="133" spans="1:7" x14ac:dyDescent="0.2">
      <c r="A133" s="43"/>
      <c r="B133" s="15"/>
      <c r="C133" s="10"/>
      <c r="D133" s="9"/>
      <c r="E133" s="10"/>
      <c r="F133" s="10"/>
      <c r="G133" s="10"/>
    </row>
    <row r="134" spans="1:7" x14ac:dyDescent="0.2">
      <c r="A134" s="43" t="s">
        <v>91</v>
      </c>
      <c r="B134" s="15" t="s">
        <v>92</v>
      </c>
      <c r="C134" s="16"/>
      <c r="D134" s="16"/>
      <c r="E134" s="16"/>
      <c r="F134" s="16"/>
      <c r="G134" s="16"/>
    </row>
    <row r="135" spans="1:7" x14ac:dyDescent="0.2">
      <c r="A135" s="10"/>
      <c r="B135" s="15"/>
      <c r="C135" s="10"/>
      <c r="D135" s="9"/>
      <c r="E135" s="10"/>
      <c r="F135" s="10"/>
      <c r="G135" s="10"/>
    </row>
    <row r="136" spans="1:7" x14ac:dyDescent="0.2">
      <c r="A136" s="2" t="s">
        <v>93</v>
      </c>
      <c r="B136" s="15"/>
      <c r="C136" s="10"/>
      <c r="D136" s="9"/>
      <c r="E136" s="10"/>
      <c r="F136" s="10"/>
      <c r="G136" s="10"/>
    </row>
    <row r="137" spans="1:7" x14ac:dyDescent="0.2">
      <c r="A137" s="10"/>
      <c r="B137" s="15"/>
      <c r="C137" s="10"/>
      <c r="D137" s="9"/>
      <c r="E137" s="10"/>
      <c r="F137" s="10"/>
      <c r="G137" s="10"/>
    </row>
    <row r="138" spans="1:7" x14ac:dyDescent="0.2">
      <c r="A138" s="10" t="s">
        <v>94</v>
      </c>
      <c r="B138" s="15"/>
      <c r="C138" s="10">
        <v>30</v>
      </c>
      <c r="D138" s="16">
        <f>ROUND(C138*(1+D$18),1)</f>
        <v>33</v>
      </c>
      <c r="E138" s="16">
        <f>ROUND(D138*(1+$E$18),1)</f>
        <v>36</v>
      </c>
      <c r="F138" s="16">
        <f t="shared" ref="F138:G138" si="48">ROUND(E138*(1+$E$18),1)</f>
        <v>39.200000000000003</v>
      </c>
      <c r="G138" s="16">
        <f t="shared" si="48"/>
        <v>42.7</v>
      </c>
    </row>
    <row r="139" spans="1:7" x14ac:dyDescent="0.2">
      <c r="A139" s="10"/>
      <c r="B139" s="15"/>
      <c r="C139" s="10"/>
      <c r="D139" s="9"/>
      <c r="E139" s="10"/>
      <c r="F139" s="10"/>
      <c r="G139" s="10"/>
    </row>
    <row r="140" spans="1:7" x14ac:dyDescent="0.2">
      <c r="A140" s="10" t="s">
        <v>95</v>
      </c>
      <c r="B140" s="15"/>
      <c r="C140" s="10"/>
      <c r="D140" s="9"/>
      <c r="E140" s="10"/>
      <c r="F140" s="10"/>
      <c r="G140" s="10"/>
    </row>
    <row r="141" spans="1:7" x14ac:dyDescent="0.2">
      <c r="A141" s="10" t="s">
        <v>96</v>
      </c>
      <c r="B141" s="15"/>
      <c r="C141" s="10">
        <v>300</v>
      </c>
      <c r="D141" s="16">
        <f t="shared" ref="D141:D144" si="49">ROUND(C141*(1+D$21),0)</f>
        <v>330</v>
      </c>
      <c r="E141" s="16">
        <f>ROUND(D141*(1+$E$21),0)</f>
        <v>363</v>
      </c>
      <c r="F141" s="16">
        <f t="shared" ref="F141:G141" si="50">ROUND(E141*(1+$E$21),0)</f>
        <v>399</v>
      </c>
      <c r="G141" s="16">
        <f t="shared" si="50"/>
        <v>439</v>
      </c>
    </row>
    <row r="142" spans="1:7" x14ac:dyDescent="0.2">
      <c r="A142" s="10" t="s">
        <v>97</v>
      </c>
      <c r="B142" s="15"/>
      <c r="C142" s="10">
        <v>200</v>
      </c>
      <c r="D142" s="16">
        <f t="shared" si="49"/>
        <v>220</v>
      </c>
      <c r="E142" s="16">
        <f t="shared" ref="E142:G142" si="51">ROUND(D142*(1+$E$21),0)</f>
        <v>242</v>
      </c>
      <c r="F142" s="16">
        <f t="shared" si="51"/>
        <v>266</v>
      </c>
      <c r="G142" s="16">
        <f t="shared" si="51"/>
        <v>293</v>
      </c>
    </row>
    <row r="143" spans="1:7" x14ac:dyDescent="0.2">
      <c r="A143" s="10" t="s">
        <v>98</v>
      </c>
      <c r="B143" s="15"/>
      <c r="C143" s="10">
        <v>200</v>
      </c>
      <c r="D143" s="16">
        <f t="shared" si="49"/>
        <v>220</v>
      </c>
      <c r="E143" s="16">
        <f t="shared" ref="E143:G143" si="52">ROUND(D143*(1+$E$21),0)</f>
        <v>242</v>
      </c>
      <c r="F143" s="16">
        <f t="shared" si="52"/>
        <v>266</v>
      </c>
      <c r="G143" s="16">
        <f t="shared" si="52"/>
        <v>293</v>
      </c>
    </row>
    <row r="144" spans="1:7" x14ac:dyDescent="0.2">
      <c r="A144" s="10" t="s">
        <v>99</v>
      </c>
      <c r="B144" s="15"/>
      <c r="C144" s="10">
        <v>500</v>
      </c>
      <c r="D144" s="16">
        <f t="shared" si="49"/>
        <v>550</v>
      </c>
      <c r="E144" s="16">
        <f t="shared" ref="E144:G144" si="53">ROUND(D144*(1+$E$21),0)</f>
        <v>605</v>
      </c>
      <c r="F144" s="16">
        <f t="shared" si="53"/>
        <v>666</v>
      </c>
      <c r="G144" s="16">
        <f t="shared" si="53"/>
        <v>733</v>
      </c>
    </row>
    <row r="145" spans="1:7" x14ac:dyDescent="0.2">
      <c r="A145" s="45" t="s">
        <v>93</v>
      </c>
      <c r="B145" s="19"/>
      <c r="C145" s="21"/>
      <c r="D145" s="19"/>
      <c r="E145" s="20"/>
      <c r="F145" s="20"/>
      <c r="G145" s="20"/>
    </row>
    <row r="146" spans="1:7" ht="25.5" x14ac:dyDescent="0.2">
      <c r="A146" s="45" t="s">
        <v>100</v>
      </c>
      <c r="B146" s="19"/>
      <c r="C146" s="46"/>
      <c r="D146" s="19"/>
      <c r="E146" s="20"/>
      <c r="F146" s="20"/>
      <c r="G146" s="20"/>
    </row>
    <row r="147" spans="1:7" x14ac:dyDescent="0.2">
      <c r="A147" s="45"/>
      <c r="B147" s="19"/>
      <c r="C147" s="46"/>
      <c r="D147" s="19"/>
      <c r="E147" s="20"/>
      <c r="F147" s="20"/>
      <c r="G147" s="20"/>
    </row>
    <row r="148" spans="1:7" x14ac:dyDescent="0.2">
      <c r="A148" s="19" t="s">
        <v>94</v>
      </c>
      <c r="B148" s="47"/>
      <c r="C148" s="48">
        <v>30</v>
      </c>
      <c r="D148" s="16">
        <f>ROUND(C148*(1+D$21),0)</f>
        <v>33</v>
      </c>
      <c r="E148" s="16">
        <f>ROUND(D148*(1+$E$21),0)</f>
        <v>36</v>
      </c>
      <c r="F148" s="16">
        <f t="shared" ref="F148:G148" si="54">ROUND(E148*(1+$E$21),0)</f>
        <v>40</v>
      </c>
      <c r="G148" s="16">
        <f t="shared" si="54"/>
        <v>44</v>
      </c>
    </row>
    <row r="149" spans="1:7" x14ac:dyDescent="0.2">
      <c r="A149" s="19"/>
      <c r="B149" s="47"/>
      <c r="C149" s="48"/>
      <c r="D149" s="19"/>
      <c r="E149" s="20"/>
      <c r="F149" s="20"/>
      <c r="G149" s="20"/>
    </row>
    <row r="150" spans="1:7" x14ac:dyDescent="0.2">
      <c r="A150" s="45" t="s">
        <v>101</v>
      </c>
      <c r="B150" s="47"/>
      <c r="C150" s="48"/>
      <c r="D150" s="19"/>
      <c r="E150" s="20"/>
      <c r="F150" s="20"/>
      <c r="G150" s="20"/>
    </row>
    <row r="151" spans="1:7" x14ac:dyDescent="0.2">
      <c r="A151" s="19" t="s">
        <v>102</v>
      </c>
      <c r="B151" s="47"/>
      <c r="C151" s="48">
        <v>300</v>
      </c>
      <c r="D151" s="16">
        <f>ROUND(C151*(1+D$21),0)</f>
        <v>330</v>
      </c>
      <c r="E151" s="16">
        <f>ROUND(D151*(1+$E$21),0)</f>
        <v>363</v>
      </c>
      <c r="F151" s="16">
        <f t="shared" ref="F151:G151" si="55">ROUND(E151*(1+$E$21),0)</f>
        <v>399</v>
      </c>
      <c r="G151" s="16">
        <f t="shared" si="55"/>
        <v>439</v>
      </c>
    </row>
    <row r="152" spans="1:7" x14ac:dyDescent="0.2">
      <c r="A152" s="19"/>
      <c r="B152" s="47"/>
      <c r="C152" s="48"/>
      <c r="D152" s="19"/>
      <c r="E152" s="20"/>
      <c r="F152" s="20"/>
      <c r="G152" s="20"/>
    </row>
    <row r="153" spans="1:7" x14ac:dyDescent="0.2">
      <c r="A153" s="45" t="s">
        <v>103</v>
      </c>
      <c r="B153" s="47"/>
      <c r="C153" s="48"/>
      <c r="D153" s="19"/>
      <c r="E153" s="20"/>
      <c r="F153" s="20"/>
      <c r="G153" s="20"/>
    </row>
    <row r="154" spans="1:7" x14ac:dyDescent="0.2">
      <c r="A154" s="19" t="s">
        <v>96</v>
      </c>
      <c r="B154" s="47"/>
      <c r="C154" s="48">
        <v>300</v>
      </c>
      <c r="D154" s="16">
        <f t="shared" ref="D154:D159" si="56">ROUND(C154*(1+D$21),0)</f>
        <v>330</v>
      </c>
      <c r="E154" s="16">
        <f>ROUND(D154*(1+$E$21),0)</f>
        <v>363</v>
      </c>
      <c r="F154" s="16">
        <f t="shared" ref="F154:G154" si="57">ROUND(E154*(1+$E$21),0)</f>
        <v>399</v>
      </c>
      <c r="G154" s="16">
        <f t="shared" si="57"/>
        <v>439</v>
      </c>
    </row>
    <row r="155" spans="1:7" x14ac:dyDescent="0.2">
      <c r="A155" s="19" t="s">
        <v>104</v>
      </c>
      <c r="B155" s="47"/>
      <c r="C155" s="48">
        <v>300</v>
      </c>
      <c r="D155" s="16">
        <f t="shared" si="56"/>
        <v>330</v>
      </c>
      <c r="E155" s="16">
        <f t="shared" ref="E155:G155" si="58">ROUND(D155*(1+$E$21),0)</f>
        <v>363</v>
      </c>
      <c r="F155" s="16">
        <f t="shared" si="58"/>
        <v>399</v>
      </c>
      <c r="G155" s="16">
        <f t="shared" si="58"/>
        <v>439</v>
      </c>
    </row>
    <row r="156" spans="1:7" x14ac:dyDescent="0.2">
      <c r="A156" s="19" t="s">
        <v>105</v>
      </c>
      <c r="B156" s="47"/>
      <c r="C156" s="48">
        <v>300</v>
      </c>
      <c r="D156" s="16">
        <f t="shared" si="56"/>
        <v>330</v>
      </c>
      <c r="E156" s="16">
        <f t="shared" ref="E156:G156" si="59">ROUND(D156*(1+$E$21),0)</f>
        <v>363</v>
      </c>
      <c r="F156" s="16">
        <f t="shared" si="59"/>
        <v>399</v>
      </c>
      <c r="G156" s="16">
        <f t="shared" si="59"/>
        <v>439</v>
      </c>
    </row>
    <row r="157" spans="1:7" x14ac:dyDescent="0.2">
      <c r="A157" s="19" t="s">
        <v>106</v>
      </c>
      <c r="B157" s="47"/>
      <c r="C157" s="48">
        <v>300</v>
      </c>
      <c r="D157" s="16">
        <f t="shared" si="56"/>
        <v>330</v>
      </c>
      <c r="E157" s="16">
        <f t="shared" ref="E157:G157" si="60">ROUND(D157*(1+$E$21),0)</f>
        <v>363</v>
      </c>
      <c r="F157" s="16">
        <f t="shared" si="60"/>
        <v>399</v>
      </c>
      <c r="G157" s="16">
        <f t="shared" si="60"/>
        <v>439</v>
      </c>
    </row>
    <row r="158" spans="1:7" x14ac:dyDescent="0.2">
      <c r="A158" s="19" t="s">
        <v>107</v>
      </c>
      <c r="B158" s="47"/>
      <c r="C158" s="48">
        <v>50</v>
      </c>
      <c r="D158" s="16">
        <f t="shared" si="56"/>
        <v>55</v>
      </c>
      <c r="E158" s="16">
        <f t="shared" ref="E158:G158" si="61">ROUND(D158*(1+$E$21),0)</f>
        <v>61</v>
      </c>
      <c r="F158" s="16">
        <f t="shared" si="61"/>
        <v>67</v>
      </c>
      <c r="G158" s="16">
        <f t="shared" si="61"/>
        <v>74</v>
      </c>
    </row>
    <row r="159" spans="1:7" x14ac:dyDescent="0.2">
      <c r="A159" s="19" t="s">
        <v>108</v>
      </c>
      <c r="B159" s="47"/>
      <c r="C159" s="48">
        <v>500</v>
      </c>
      <c r="D159" s="16">
        <f t="shared" si="56"/>
        <v>550</v>
      </c>
      <c r="E159" s="16">
        <f t="shared" ref="E159:G159" si="62">ROUND(D159*(1+$E$21),0)</f>
        <v>605</v>
      </c>
      <c r="F159" s="16">
        <f t="shared" si="62"/>
        <v>666</v>
      </c>
      <c r="G159" s="16">
        <f t="shared" si="62"/>
        <v>733</v>
      </c>
    </row>
    <row r="160" spans="1:7" x14ac:dyDescent="0.2">
      <c r="A160" s="45" t="s">
        <v>109</v>
      </c>
      <c r="B160" s="19"/>
      <c r="C160" s="48"/>
      <c r="D160" s="19"/>
      <c r="E160" s="20"/>
      <c r="F160" s="20"/>
      <c r="G160" s="20"/>
    </row>
    <row r="161" spans="1:7" x14ac:dyDescent="0.2">
      <c r="A161" s="19" t="s">
        <v>110</v>
      </c>
      <c r="B161" s="47"/>
      <c r="C161" s="48">
        <v>200</v>
      </c>
      <c r="D161" s="16">
        <f>ROUND(C161*(1+D$21),0)</f>
        <v>220</v>
      </c>
      <c r="E161" s="16">
        <f t="shared" ref="E161:G161" si="63">ROUND(D161*(1+$E$21),0)</f>
        <v>242</v>
      </c>
      <c r="F161" s="16">
        <f t="shared" si="63"/>
        <v>266</v>
      </c>
      <c r="G161" s="16">
        <f t="shared" si="63"/>
        <v>293</v>
      </c>
    </row>
    <row r="162" spans="1:7" x14ac:dyDescent="0.2">
      <c r="A162" s="19" t="s">
        <v>111</v>
      </c>
      <c r="B162" s="19"/>
      <c r="C162" s="48">
        <v>200</v>
      </c>
      <c r="D162" s="16">
        <f>ROUND(C162*(1+D$21),0)</f>
        <v>220</v>
      </c>
      <c r="E162" s="16">
        <f t="shared" ref="E162:G162" si="64">ROUND(D162*(1+$E$21),0)</f>
        <v>242</v>
      </c>
      <c r="F162" s="16">
        <f t="shared" si="64"/>
        <v>266</v>
      </c>
      <c r="G162" s="16">
        <f t="shared" si="64"/>
        <v>293</v>
      </c>
    </row>
    <row r="163" spans="1:7" x14ac:dyDescent="0.2">
      <c r="A163" s="19"/>
      <c r="B163" s="19"/>
      <c r="C163" s="48"/>
      <c r="D163" s="19"/>
      <c r="E163" s="20"/>
      <c r="F163" s="20"/>
      <c r="G163" s="20"/>
    </row>
    <row r="164" spans="1:7" x14ac:dyDescent="0.2">
      <c r="A164" s="19" t="s">
        <v>112</v>
      </c>
      <c r="B164" s="19"/>
      <c r="C164" s="48">
        <v>500</v>
      </c>
      <c r="D164" s="16">
        <f>ROUND(C164*(1+D$21),0)</f>
        <v>550</v>
      </c>
      <c r="E164" s="16">
        <f>ROUND(D164*(1+$E$21),0)</f>
        <v>605</v>
      </c>
      <c r="F164" s="16">
        <f t="shared" ref="F164:G164" si="65">ROUND(E164*(1+$E$21),0)</f>
        <v>666</v>
      </c>
      <c r="G164" s="16">
        <f t="shared" si="65"/>
        <v>733</v>
      </c>
    </row>
    <row r="165" spans="1:7" x14ac:dyDescent="0.2">
      <c r="A165" s="19"/>
      <c r="B165" s="19"/>
      <c r="C165" s="48"/>
      <c r="D165" s="16"/>
      <c r="E165" s="16"/>
      <c r="F165" s="16"/>
      <c r="G165" s="16"/>
    </row>
    <row r="166" spans="1:7" ht="42.75" customHeight="1" x14ac:dyDescent="0.2">
      <c r="A166" s="49" t="s">
        <v>113</v>
      </c>
      <c r="B166" s="49"/>
      <c r="C166" s="49"/>
      <c r="D166" s="49"/>
      <c r="E166" s="49"/>
      <c r="F166" s="21"/>
      <c r="G166" s="21"/>
    </row>
    <row r="167" spans="1:7" x14ac:dyDescent="0.2">
      <c r="A167" s="19"/>
      <c r="B167" s="19"/>
      <c r="C167" s="48"/>
      <c r="D167" s="19"/>
      <c r="E167" s="20"/>
      <c r="F167" s="20"/>
      <c r="G167" s="20"/>
    </row>
    <row r="168" spans="1:7" x14ac:dyDescent="0.2">
      <c r="A168" s="45" t="s">
        <v>114</v>
      </c>
      <c r="B168" s="19"/>
      <c r="C168" s="22">
        <f>SUM(C169:C172)</f>
        <v>5000</v>
      </c>
      <c r="D168" s="22">
        <f>SUM(D169:D172)</f>
        <v>5500</v>
      </c>
      <c r="E168" s="22">
        <f>SUM(E169:E172)</f>
        <v>6050</v>
      </c>
      <c r="F168" s="22">
        <f t="shared" ref="F168:G168" si="66">SUM(F169:F172)</f>
        <v>6655</v>
      </c>
      <c r="G168" s="22">
        <f t="shared" si="66"/>
        <v>7321</v>
      </c>
    </row>
    <row r="169" spans="1:7" x14ac:dyDescent="0.2">
      <c r="A169" s="19" t="s">
        <v>14</v>
      </c>
      <c r="B169" s="47"/>
      <c r="C169" s="48">
        <v>2000</v>
      </c>
      <c r="D169" s="16">
        <f t="shared" ref="D169:D172" si="67">ROUND(C169*(1+D$21),0)</f>
        <v>2200</v>
      </c>
      <c r="E169" s="16">
        <f t="shared" ref="E169:G169" si="68">ROUND(D169*(1+$E$21),0)</f>
        <v>2420</v>
      </c>
      <c r="F169" s="16">
        <f t="shared" si="68"/>
        <v>2662</v>
      </c>
      <c r="G169" s="16">
        <f t="shared" si="68"/>
        <v>2928</v>
      </c>
    </row>
    <row r="170" spans="1:7" x14ac:dyDescent="0.2">
      <c r="A170" s="19" t="s">
        <v>115</v>
      </c>
      <c r="B170" s="47"/>
      <c r="C170" s="48">
        <v>2000</v>
      </c>
      <c r="D170" s="16">
        <f t="shared" si="67"/>
        <v>2200</v>
      </c>
      <c r="E170" s="16">
        <f t="shared" ref="E170:G170" si="69">ROUND(D170*(1+$E$21),0)</f>
        <v>2420</v>
      </c>
      <c r="F170" s="16">
        <f t="shared" si="69"/>
        <v>2662</v>
      </c>
      <c r="G170" s="16">
        <f t="shared" si="69"/>
        <v>2928</v>
      </c>
    </row>
    <row r="171" spans="1:7" x14ac:dyDescent="0.2">
      <c r="A171" s="19" t="s">
        <v>116</v>
      </c>
      <c r="B171" s="47"/>
      <c r="C171" s="48">
        <v>800</v>
      </c>
      <c r="D171" s="16">
        <f t="shared" si="67"/>
        <v>880</v>
      </c>
      <c r="E171" s="16">
        <f t="shared" ref="E171:G171" si="70">ROUND(D171*(1+$E$21),0)</f>
        <v>968</v>
      </c>
      <c r="F171" s="16">
        <f t="shared" si="70"/>
        <v>1065</v>
      </c>
      <c r="G171" s="16">
        <f t="shared" si="70"/>
        <v>1172</v>
      </c>
    </row>
    <row r="172" spans="1:7" x14ac:dyDescent="0.2">
      <c r="A172" s="19" t="s">
        <v>12</v>
      </c>
      <c r="B172" s="47"/>
      <c r="C172" s="48">
        <v>200</v>
      </c>
      <c r="D172" s="16">
        <f t="shared" si="67"/>
        <v>220</v>
      </c>
      <c r="E172" s="16">
        <f t="shared" ref="E172:G172" si="71">ROUND(D172*(1+$E$21),0)</f>
        <v>242</v>
      </c>
      <c r="F172" s="16">
        <f t="shared" si="71"/>
        <v>266</v>
      </c>
      <c r="G172" s="16">
        <f t="shared" si="71"/>
        <v>293</v>
      </c>
    </row>
    <row r="173" spans="1:7" x14ac:dyDescent="0.2">
      <c r="A173" s="19"/>
      <c r="B173" s="19"/>
      <c r="C173" s="48"/>
      <c r="D173" s="19"/>
      <c r="E173" s="20"/>
      <c r="F173" s="20"/>
      <c r="G173" s="20"/>
    </row>
    <row r="174" spans="1:7" x14ac:dyDescent="0.2">
      <c r="A174" s="10"/>
      <c r="B174" s="15"/>
      <c r="C174" s="10"/>
      <c r="D174" s="9"/>
      <c r="E174" s="10"/>
      <c r="F174" s="10"/>
      <c r="G174" s="10"/>
    </row>
    <row r="175" spans="1:7" x14ac:dyDescent="0.2">
      <c r="A175" s="41" t="s">
        <v>117</v>
      </c>
      <c r="B175" s="15"/>
      <c r="C175" s="10"/>
      <c r="D175" s="9"/>
      <c r="E175" s="10"/>
      <c r="F175" s="10"/>
      <c r="G175" s="10"/>
    </row>
    <row r="176" spans="1:7" x14ac:dyDescent="0.2">
      <c r="A176" s="41"/>
      <c r="B176" s="15"/>
      <c r="C176" s="10"/>
      <c r="D176" s="9"/>
      <c r="E176" s="10"/>
      <c r="F176" s="10"/>
      <c r="G176" s="10"/>
    </row>
    <row r="177" spans="1:7" x14ac:dyDescent="0.2">
      <c r="A177" s="43" t="s">
        <v>118</v>
      </c>
      <c r="B177" s="38">
        <v>97.9</v>
      </c>
      <c r="C177" s="16">
        <v>150</v>
      </c>
      <c r="D177" s="16">
        <f>ROUND(C177*(1+D$21),0)</f>
        <v>165</v>
      </c>
      <c r="E177" s="16">
        <f t="shared" ref="E177:G177" si="72">ROUND(D177*(1+$E$21),0)</f>
        <v>182</v>
      </c>
      <c r="F177" s="16">
        <f t="shared" si="72"/>
        <v>200</v>
      </c>
      <c r="G177" s="16">
        <f t="shared" si="72"/>
        <v>220</v>
      </c>
    </row>
    <row r="178" spans="1:7" x14ac:dyDescent="0.2">
      <c r="A178" s="40" t="s">
        <v>119</v>
      </c>
      <c r="B178" s="38">
        <v>49</v>
      </c>
      <c r="C178" s="16">
        <v>100</v>
      </c>
      <c r="D178" s="16">
        <f>ROUND(C178*(1+D$21),0)</f>
        <v>110</v>
      </c>
      <c r="E178" s="16">
        <f t="shared" ref="E178:G178" si="73">ROUND(D178*(1+$E$21),0)</f>
        <v>121</v>
      </c>
      <c r="F178" s="16">
        <f t="shared" si="73"/>
        <v>133</v>
      </c>
      <c r="G178" s="16">
        <f t="shared" si="73"/>
        <v>146</v>
      </c>
    </row>
    <row r="179" spans="1:7" x14ac:dyDescent="0.2">
      <c r="A179" s="40"/>
      <c r="B179" s="38"/>
      <c r="C179" s="10"/>
      <c r="D179" s="9"/>
      <c r="E179" s="10"/>
      <c r="F179" s="10"/>
      <c r="G179" s="10"/>
    </row>
    <row r="180" spans="1:7" x14ac:dyDescent="0.2">
      <c r="A180" s="41" t="s">
        <v>120</v>
      </c>
      <c r="B180" s="50"/>
      <c r="C180" s="10"/>
      <c r="D180" s="9"/>
      <c r="E180" s="10"/>
      <c r="F180" s="10"/>
      <c r="G180" s="10"/>
    </row>
    <row r="181" spans="1:7" x14ac:dyDescent="0.2">
      <c r="A181" s="40" t="s">
        <v>121</v>
      </c>
      <c r="B181" s="38">
        <v>77</v>
      </c>
      <c r="C181" s="16">
        <f t="shared" ref="C181:D183" si="74">ROUND(B181*(1+C$21),0)</f>
        <v>85</v>
      </c>
      <c r="D181" s="16">
        <f t="shared" si="74"/>
        <v>94</v>
      </c>
      <c r="E181" s="16">
        <f t="shared" ref="E181:G181" si="75">ROUND(D181*(1+$E$21),0)</f>
        <v>103</v>
      </c>
      <c r="F181" s="16">
        <f t="shared" si="75"/>
        <v>113</v>
      </c>
      <c r="G181" s="16">
        <f t="shared" si="75"/>
        <v>124</v>
      </c>
    </row>
    <row r="182" spans="1:7" x14ac:dyDescent="0.2">
      <c r="A182" s="40" t="s">
        <v>122</v>
      </c>
      <c r="B182" s="38">
        <v>1156.7</v>
      </c>
      <c r="C182" s="16">
        <f t="shared" si="74"/>
        <v>1272</v>
      </c>
      <c r="D182" s="16">
        <f t="shared" si="74"/>
        <v>1399</v>
      </c>
      <c r="E182" s="16">
        <f t="shared" ref="E182:G182" si="76">ROUND(D182*(1+$E$21),0)</f>
        <v>1539</v>
      </c>
      <c r="F182" s="16">
        <f t="shared" si="76"/>
        <v>1693</v>
      </c>
      <c r="G182" s="16">
        <f t="shared" si="76"/>
        <v>1862</v>
      </c>
    </row>
    <row r="183" spans="1:7" x14ac:dyDescent="0.2">
      <c r="A183" s="40" t="s">
        <v>123</v>
      </c>
      <c r="B183" s="38">
        <v>14</v>
      </c>
      <c r="C183" s="16">
        <f t="shared" si="74"/>
        <v>15</v>
      </c>
      <c r="D183" s="16">
        <f t="shared" si="74"/>
        <v>17</v>
      </c>
      <c r="E183" s="16">
        <f t="shared" ref="E183:G183" si="77">ROUND(D183*(1+$E$21),0)</f>
        <v>19</v>
      </c>
      <c r="F183" s="16">
        <f t="shared" si="77"/>
        <v>21</v>
      </c>
      <c r="G183" s="16">
        <f t="shared" si="77"/>
        <v>23</v>
      </c>
    </row>
    <row r="184" spans="1:7" x14ac:dyDescent="0.2">
      <c r="A184" s="40"/>
      <c r="B184" s="38"/>
      <c r="C184" s="10"/>
      <c r="D184" s="9"/>
      <c r="E184" s="10"/>
      <c r="F184" s="10"/>
      <c r="G184" s="10"/>
    </row>
    <row r="185" spans="1:7" x14ac:dyDescent="0.2">
      <c r="A185" s="41" t="s">
        <v>124</v>
      </c>
      <c r="B185" s="51"/>
      <c r="C185" s="10"/>
      <c r="D185" s="9"/>
      <c r="E185" s="10"/>
      <c r="F185" s="10"/>
      <c r="G185" s="10"/>
    </row>
    <row r="186" spans="1:7" x14ac:dyDescent="0.2">
      <c r="A186" s="40" t="s">
        <v>125</v>
      </c>
      <c r="B186" s="38">
        <v>204.1</v>
      </c>
      <c r="C186" s="16">
        <f t="shared" ref="C186:D188" si="78">ROUND(B186*(1+C$21),0)</f>
        <v>225</v>
      </c>
      <c r="D186" s="16">
        <f t="shared" si="78"/>
        <v>248</v>
      </c>
      <c r="E186" s="16">
        <f t="shared" ref="E186:G186" si="79">ROUND(D186*(1+$E$21),0)</f>
        <v>273</v>
      </c>
      <c r="F186" s="16">
        <f t="shared" si="79"/>
        <v>300</v>
      </c>
      <c r="G186" s="16">
        <f t="shared" si="79"/>
        <v>330</v>
      </c>
    </row>
    <row r="187" spans="1:7" x14ac:dyDescent="0.2">
      <c r="A187" s="40" t="s">
        <v>126</v>
      </c>
      <c r="B187" s="38">
        <v>260</v>
      </c>
      <c r="C187" s="16">
        <f t="shared" si="78"/>
        <v>286</v>
      </c>
      <c r="D187" s="16">
        <f t="shared" si="78"/>
        <v>315</v>
      </c>
      <c r="E187" s="16">
        <f t="shared" ref="E187:G187" si="80">ROUND(D187*(1+$E$21),0)</f>
        <v>347</v>
      </c>
      <c r="F187" s="16">
        <f t="shared" si="80"/>
        <v>382</v>
      </c>
      <c r="G187" s="16">
        <f t="shared" si="80"/>
        <v>420</v>
      </c>
    </row>
    <row r="188" spans="1:7" x14ac:dyDescent="0.2">
      <c r="A188" s="40" t="s">
        <v>127</v>
      </c>
      <c r="B188" s="38">
        <v>401.1</v>
      </c>
      <c r="C188" s="16">
        <f t="shared" si="78"/>
        <v>441</v>
      </c>
      <c r="D188" s="16">
        <f t="shared" si="78"/>
        <v>485</v>
      </c>
      <c r="E188" s="16">
        <f t="shared" ref="E188:G188" si="81">ROUND(D188*(1+$E$21),0)</f>
        <v>534</v>
      </c>
      <c r="F188" s="16">
        <f t="shared" si="81"/>
        <v>587</v>
      </c>
      <c r="G188" s="16">
        <f t="shared" si="81"/>
        <v>646</v>
      </c>
    </row>
    <row r="189" spans="1:7" x14ac:dyDescent="0.2">
      <c r="A189" s="40"/>
      <c r="B189" s="38"/>
      <c r="C189" s="10"/>
      <c r="D189" s="9"/>
      <c r="E189" s="10"/>
      <c r="F189" s="10"/>
      <c r="G189" s="10"/>
    </row>
    <row r="190" spans="1:7" x14ac:dyDescent="0.2">
      <c r="A190" s="41" t="s">
        <v>128</v>
      </c>
      <c r="B190" s="15"/>
      <c r="C190" s="10"/>
      <c r="D190" s="9"/>
      <c r="E190" s="10"/>
      <c r="F190" s="10"/>
      <c r="G190" s="10"/>
    </row>
    <row r="191" spans="1:7" x14ac:dyDescent="0.2">
      <c r="A191" s="40" t="s">
        <v>129</v>
      </c>
      <c r="B191" s="15">
        <v>125.9</v>
      </c>
      <c r="C191" s="16">
        <f>ROUND(B191*(1+C$21),0)</f>
        <v>138</v>
      </c>
      <c r="D191" s="16">
        <f>ROUND(C191*(1+D$21),0)</f>
        <v>152</v>
      </c>
      <c r="E191" s="16">
        <f>ROUND(D191*(1+$E$21),0)</f>
        <v>167</v>
      </c>
      <c r="F191" s="16">
        <f t="shared" ref="F191:G191" si="82">ROUND(E191*(1+$E$21),0)</f>
        <v>184</v>
      </c>
      <c r="G191" s="16">
        <f t="shared" si="82"/>
        <v>202</v>
      </c>
    </row>
    <row r="192" spans="1:7" x14ac:dyDescent="0.2">
      <c r="A192" s="40" t="s">
        <v>130</v>
      </c>
      <c r="B192" s="15"/>
      <c r="C192" s="10"/>
      <c r="D192" s="9"/>
      <c r="E192" s="10"/>
      <c r="F192" s="10"/>
      <c r="G192" s="10"/>
    </row>
    <row r="193" spans="1:7" x14ac:dyDescent="0.2">
      <c r="A193" s="40" t="s">
        <v>131</v>
      </c>
      <c r="B193" s="15">
        <v>125.9</v>
      </c>
      <c r="C193" s="16">
        <f>ROUND(B193*(1+C$21),0)</f>
        <v>138</v>
      </c>
      <c r="D193" s="16">
        <f>ROUND(C193*(1+D$21),0)</f>
        <v>152</v>
      </c>
      <c r="E193" s="16">
        <f>ROUND(D193*(1+$E$21),0)</f>
        <v>167</v>
      </c>
      <c r="F193" s="16">
        <f t="shared" ref="F193:G193" si="83">ROUND(E193*(1+$E$21),0)</f>
        <v>184</v>
      </c>
      <c r="G193" s="16">
        <f t="shared" si="83"/>
        <v>202</v>
      </c>
    </row>
    <row r="194" spans="1:7" x14ac:dyDescent="0.2">
      <c r="A194" s="40"/>
      <c r="B194" s="15"/>
      <c r="C194" s="10"/>
      <c r="D194" s="9"/>
      <c r="E194" s="10"/>
      <c r="F194" s="10"/>
      <c r="G194" s="10"/>
    </row>
    <row r="195" spans="1:7" x14ac:dyDescent="0.2">
      <c r="A195" s="41" t="s">
        <v>132</v>
      </c>
      <c r="B195" s="15"/>
      <c r="C195" s="10"/>
      <c r="D195" s="9"/>
      <c r="E195" s="10"/>
      <c r="F195" s="10"/>
      <c r="G195" s="10"/>
    </row>
    <row r="196" spans="1:7" x14ac:dyDescent="0.2">
      <c r="A196" s="40" t="s">
        <v>133</v>
      </c>
      <c r="B196" s="15">
        <v>401.1</v>
      </c>
      <c r="C196" s="16">
        <f t="shared" ref="C196:D197" si="84">ROUND(B196*(1+C$21),0)</f>
        <v>441</v>
      </c>
      <c r="D196" s="16">
        <f t="shared" si="84"/>
        <v>485</v>
      </c>
      <c r="E196" s="16">
        <f t="shared" ref="E196:G196" si="85">ROUND(D196*(1+$E$21),0)</f>
        <v>534</v>
      </c>
      <c r="F196" s="16">
        <f t="shared" si="85"/>
        <v>587</v>
      </c>
      <c r="G196" s="16">
        <f t="shared" si="85"/>
        <v>646</v>
      </c>
    </row>
    <row r="197" spans="1:7" x14ac:dyDescent="0.2">
      <c r="A197" s="40" t="s">
        <v>134</v>
      </c>
      <c r="B197" s="15">
        <v>465.2</v>
      </c>
      <c r="C197" s="16">
        <f t="shared" si="84"/>
        <v>512</v>
      </c>
      <c r="D197" s="16">
        <f t="shared" si="84"/>
        <v>563</v>
      </c>
      <c r="E197" s="16">
        <f t="shared" ref="E197:G197" si="86">ROUND(D197*(1+$E$21),0)</f>
        <v>619</v>
      </c>
      <c r="F197" s="16">
        <f t="shared" si="86"/>
        <v>681</v>
      </c>
      <c r="G197" s="16">
        <f t="shared" si="86"/>
        <v>749</v>
      </c>
    </row>
    <row r="198" spans="1:7" x14ac:dyDescent="0.2">
      <c r="A198" s="40"/>
      <c r="B198" s="15"/>
      <c r="C198" s="10"/>
      <c r="D198" s="9"/>
      <c r="E198" s="10"/>
      <c r="F198" s="10"/>
      <c r="G198" s="10"/>
    </row>
    <row r="199" spans="1:7" x14ac:dyDescent="0.2">
      <c r="A199" s="41" t="s">
        <v>135</v>
      </c>
      <c r="B199" s="15"/>
      <c r="C199" s="10"/>
      <c r="D199" s="9"/>
      <c r="E199" s="10"/>
      <c r="F199" s="10"/>
      <c r="G199" s="10"/>
    </row>
    <row r="200" spans="1:7" x14ac:dyDescent="0.2">
      <c r="A200" s="40" t="s">
        <v>136</v>
      </c>
      <c r="B200" s="15">
        <v>10.5</v>
      </c>
      <c r="C200" s="16">
        <f t="shared" ref="C200:D201" si="87">ROUND(B200*(1+C$21),0)</f>
        <v>12</v>
      </c>
      <c r="D200" s="16">
        <f t="shared" si="87"/>
        <v>13</v>
      </c>
      <c r="E200" s="16">
        <f t="shared" ref="E200:G200" si="88">ROUND(D200*(1+$E$21),0)</f>
        <v>14</v>
      </c>
      <c r="F200" s="16">
        <f t="shared" si="88"/>
        <v>15</v>
      </c>
      <c r="G200" s="16">
        <f t="shared" si="88"/>
        <v>17</v>
      </c>
    </row>
    <row r="201" spans="1:7" x14ac:dyDescent="0.2">
      <c r="A201" s="40" t="s">
        <v>137</v>
      </c>
      <c r="B201" s="15">
        <v>10.5</v>
      </c>
      <c r="C201" s="16">
        <f t="shared" si="87"/>
        <v>12</v>
      </c>
      <c r="D201" s="16">
        <f t="shared" si="87"/>
        <v>13</v>
      </c>
      <c r="E201" s="16">
        <f t="shared" ref="E201:G201" si="89">ROUND(D201*(1+$E$21),0)</f>
        <v>14</v>
      </c>
      <c r="F201" s="16">
        <f t="shared" si="89"/>
        <v>15</v>
      </c>
      <c r="G201" s="16">
        <f t="shared" si="89"/>
        <v>17</v>
      </c>
    </row>
    <row r="202" spans="1:7" x14ac:dyDescent="0.2">
      <c r="A202" s="40"/>
      <c r="B202" s="15"/>
      <c r="C202" s="10"/>
      <c r="D202" s="9"/>
      <c r="E202" s="10"/>
      <c r="F202" s="10"/>
      <c r="G202" s="10"/>
    </row>
    <row r="203" spans="1:7" x14ac:dyDescent="0.2">
      <c r="A203" s="41" t="s">
        <v>138</v>
      </c>
      <c r="B203" s="15"/>
      <c r="C203" s="10"/>
      <c r="D203" s="9"/>
      <c r="E203" s="10"/>
      <c r="F203" s="10"/>
      <c r="G203" s="10"/>
    </row>
    <row r="204" spans="1:7" x14ac:dyDescent="0.2">
      <c r="A204" s="40" t="s">
        <v>139</v>
      </c>
      <c r="B204" s="15">
        <v>56</v>
      </c>
      <c r="C204" s="16">
        <f t="shared" ref="C204:D205" si="90">ROUND(B204*(1+C$21),0)</f>
        <v>62</v>
      </c>
      <c r="D204" s="16">
        <f t="shared" si="90"/>
        <v>68</v>
      </c>
      <c r="E204" s="16">
        <f t="shared" ref="E204:G204" si="91">ROUND(D204*(1+$E$21),0)</f>
        <v>75</v>
      </c>
      <c r="F204" s="16">
        <f t="shared" si="91"/>
        <v>83</v>
      </c>
      <c r="G204" s="16">
        <f t="shared" si="91"/>
        <v>91</v>
      </c>
    </row>
    <row r="205" spans="1:7" x14ac:dyDescent="0.2">
      <c r="A205" s="40" t="s">
        <v>140</v>
      </c>
      <c r="B205" s="15">
        <v>56</v>
      </c>
      <c r="C205" s="16">
        <f t="shared" si="90"/>
        <v>62</v>
      </c>
      <c r="D205" s="16">
        <f t="shared" si="90"/>
        <v>68</v>
      </c>
      <c r="E205" s="16">
        <f t="shared" ref="E205:G205" si="92">ROUND(D205*(1+$E$21),0)</f>
        <v>75</v>
      </c>
      <c r="F205" s="16">
        <f t="shared" si="92"/>
        <v>83</v>
      </c>
      <c r="G205" s="16">
        <f t="shared" si="92"/>
        <v>91</v>
      </c>
    </row>
    <row r="206" spans="1:7" x14ac:dyDescent="0.2">
      <c r="A206" s="40"/>
      <c r="B206" s="15"/>
      <c r="C206" s="10"/>
      <c r="D206" s="9"/>
      <c r="E206" s="10"/>
      <c r="F206" s="10"/>
      <c r="G206" s="10"/>
    </row>
    <row r="207" spans="1:7" x14ac:dyDescent="0.2">
      <c r="A207" s="41" t="s">
        <v>141</v>
      </c>
      <c r="B207" s="15"/>
      <c r="C207" s="10"/>
      <c r="D207" s="9"/>
      <c r="E207" s="10"/>
      <c r="F207" s="10"/>
      <c r="G207" s="10"/>
    </row>
    <row r="208" spans="1:7" x14ac:dyDescent="0.2">
      <c r="A208" s="40" t="s">
        <v>139</v>
      </c>
      <c r="B208" s="15">
        <v>56</v>
      </c>
      <c r="C208" s="16">
        <f>ROUND(B208*(1+C$21),0)</f>
        <v>62</v>
      </c>
      <c r="D208" s="16">
        <f>ROUND(C208*(1+D$21),0)</f>
        <v>68</v>
      </c>
      <c r="E208" s="16">
        <f>ROUND(D208*(1+$E$21),0)</f>
        <v>75</v>
      </c>
      <c r="F208" s="16">
        <f t="shared" ref="F208:G208" si="93">ROUND(E208*(1+$E$21),0)</f>
        <v>83</v>
      </c>
      <c r="G208" s="16">
        <f t="shared" si="93"/>
        <v>91</v>
      </c>
    </row>
    <row r="209" spans="1:10" x14ac:dyDescent="0.2">
      <c r="A209" s="40"/>
      <c r="B209" s="15"/>
      <c r="C209" s="10"/>
      <c r="D209" s="9"/>
      <c r="E209" s="10"/>
      <c r="F209" s="10"/>
      <c r="G209" s="10"/>
    </row>
    <row r="210" spans="1:10" x14ac:dyDescent="0.2">
      <c r="A210" s="41" t="s">
        <v>142</v>
      </c>
      <c r="B210" s="15"/>
      <c r="C210" s="10"/>
      <c r="D210" s="9"/>
      <c r="E210" s="10"/>
      <c r="F210" s="10"/>
      <c r="G210" s="10"/>
    </row>
    <row r="211" spans="1:10" x14ac:dyDescent="0.2">
      <c r="A211" s="41" t="s">
        <v>143</v>
      </c>
      <c r="B211" s="15"/>
      <c r="C211" s="10"/>
      <c r="D211" s="9"/>
      <c r="E211" s="10"/>
      <c r="F211" s="10"/>
      <c r="G211" s="10"/>
      <c r="H211" s="23" t="s">
        <v>144</v>
      </c>
      <c r="I211" s="23"/>
      <c r="J211" s="24"/>
    </row>
    <row r="212" spans="1:10" x14ac:dyDescent="0.2">
      <c r="A212" s="40" t="s">
        <v>145</v>
      </c>
      <c r="B212" s="15">
        <v>493.2</v>
      </c>
      <c r="C212" s="16">
        <f t="shared" ref="C212:D213" si="94">ROUND(B212*(1+C$21),0)</f>
        <v>543</v>
      </c>
      <c r="D212" s="16">
        <f t="shared" si="94"/>
        <v>597</v>
      </c>
      <c r="E212" s="16">
        <f t="shared" ref="E212:G212" si="95">ROUND(D212*(1+$E$21),0)</f>
        <v>657</v>
      </c>
      <c r="F212" s="16">
        <f t="shared" si="95"/>
        <v>723</v>
      </c>
      <c r="G212" s="16">
        <f t="shared" si="95"/>
        <v>795</v>
      </c>
      <c r="H212" s="4" t="s">
        <v>146</v>
      </c>
    </row>
    <row r="213" spans="1:10" x14ac:dyDescent="0.2">
      <c r="A213" s="40" t="s">
        <v>147</v>
      </c>
      <c r="B213" s="15">
        <v>634.29999999999995</v>
      </c>
      <c r="C213" s="16">
        <f t="shared" si="94"/>
        <v>698</v>
      </c>
      <c r="D213" s="16">
        <f t="shared" si="94"/>
        <v>768</v>
      </c>
      <c r="E213" s="16">
        <f t="shared" ref="E213:G213" si="96">ROUND(D213*(1+$E$21),0)</f>
        <v>845</v>
      </c>
      <c r="F213" s="16">
        <f t="shared" si="96"/>
        <v>930</v>
      </c>
      <c r="G213" s="16">
        <f t="shared" si="96"/>
        <v>1023</v>
      </c>
    </row>
    <row r="214" spans="1:10" x14ac:dyDescent="0.2">
      <c r="A214" s="40"/>
      <c r="B214" s="15"/>
      <c r="C214" s="10"/>
      <c r="D214" s="9"/>
      <c r="E214" s="10"/>
      <c r="F214" s="10"/>
      <c r="G214" s="10"/>
    </row>
    <row r="215" spans="1:10" x14ac:dyDescent="0.2">
      <c r="A215" s="41" t="s">
        <v>148</v>
      </c>
      <c r="B215" s="15"/>
      <c r="C215" s="10"/>
      <c r="D215" s="9"/>
      <c r="E215" s="10"/>
      <c r="F215" s="10"/>
      <c r="G215" s="10"/>
    </row>
    <row r="216" spans="1:10" x14ac:dyDescent="0.2">
      <c r="A216" s="40" t="s">
        <v>145</v>
      </c>
      <c r="B216" s="15">
        <v>111.9</v>
      </c>
      <c r="C216" s="16">
        <f t="shared" ref="C216:D217" si="97">ROUND(B216*(1+C$21),0)</f>
        <v>123</v>
      </c>
      <c r="D216" s="16">
        <f t="shared" si="97"/>
        <v>135</v>
      </c>
      <c r="E216" s="16">
        <f t="shared" ref="E216:G216" si="98">ROUND(D216*(1+$E$21),0)</f>
        <v>149</v>
      </c>
      <c r="F216" s="16">
        <f t="shared" si="98"/>
        <v>164</v>
      </c>
      <c r="G216" s="16">
        <f t="shared" si="98"/>
        <v>180</v>
      </c>
    </row>
    <row r="217" spans="1:10" x14ac:dyDescent="0.2">
      <c r="A217" s="40" t="s">
        <v>147</v>
      </c>
      <c r="B217" s="15">
        <v>211</v>
      </c>
      <c r="C217" s="16">
        <f t="shared" si="97"/>
        <v>232</v>
      </c>
      <c r="D217" s="16">
        <f t="shared" si="97"/>
        <v>255</v>
      </c>
      <c r="E217" s="16">
        <f t="shared" ref="E217:G217" si="99">ROUND(D217*(1+$E$21),0)</f>
        <v>281</v>
      </c>
      <c r="F217" s="16">
        <f t="shared" si="99"/>
        <v>309</v>
      </c>
      <c r="G217" s="16">
        <f t="shared" si="99"/>
        <v>340</v>
      </c>
    </row>
    <row r="218" spans="1:10" x14ac:dyDescent="0.2">
      <c r="A218" s="40"/>
      <c r="B218" s="15"/>
      <c r="C218" s="10"/>
      <c r="D218" s="9"/>
      <c r="E218" s="10"/>
      <c r="F218" s="10"/>
      <c r="G218" s="10"/>
    </row>
    <row r="219" spans="1:10" x14ac:dyDescent="0.2">
      <c r="A219" s="41" t="s">
        <v>149</v>
      </c>
      <c r="B219" s="15"/>
      <c r="C219" s="10"/>
      <c r="D219" s="9"/>
      <c r="E219" s="10"/>
      <c r="F219" s="10"/>
      <c r="G219" s="10"/>
    </row>
    <row r="220" spans="1:10" x14ac:dyDescent="0.2">
      <c r="A220" s="41"/>
      <c r="B220" s="15"/>
      <c r="C220" s="10"/>
      <c r="D220" s="9"/>
      <c r="E220" s="10"/>
      <c r="F220" s="10"/>
      <c r="G220" s="10"/>
    </row>
    <row r="221" spans="1:10" x14ac:dyDescent="0.2">
      <c r="A221" s="40" t="s">
        <v>145</v>
      </c>
      <c r="B221" s="15">
        <v>111.9</v>
      </c>
      <c r="C221" s="16">
        <f t="shared" ref="C221:D222" si="100">ROUND(B221*(1+C$21),0)</f>
        <v>123</v>
      </c>
      <c r="D221" s="16">
        <f t="shared" si="100"/>
        <v>135</v>
      </c>
      <c r="E221" s="16">
        <f t="shared" ref="E221:G221" si="101">ROUND(D221*(1+$E$21),0)</f>
        <v>149</v>
      </c>
      <c r="F221" s="16">
        <f t="shared" si="101"/>
        <v>164</v>
      </c>
      <c r="G221" s="16">
        <f t="shared" si="101"/>
        <v>180</v>
      </c>
    </row>
    <row r="222" spans="1:10" x14ac:dyDescent="0.2">
      <c r="A222" s="40" t="s">
        <v>147</v>
      </c>
      <c r="B222" s="15">
        <v>211</v>
      </c>
      <c r="C222" s="16">
        <f t="shared" si="100"/>
        <v>232</v>
      </c>
      <c r="D222" s="16">
        <f t="shared" si="100"/>
        <v>255</v>
      </c>
      <c r="E222" s="16">
        <f t="shared" ref="E222:G222" si="102">ROUND(D222*(1+$E$21),0)</f>
        <v>281</v>
      </c>
      <c r="F222" s="16">
        <f t="shared" si="102"/>
        <v>309</v>
      </c>
      <c r="G222" s="16">
        <f t="shared" si="102"/>
        <v>340</v>
      </c>
    </row>
    <row r="223" spans="1:10" x14ac:dyDescent="0.2">
      <c r="A223" s="40"/>
      <c r="B223" s="15"/>
      <c r="C223" s="10"/>
      <c r="D223" s="9"/>
      <c r="E223" s="10"/>
      <c r="F223" s="10"/>
      <c r="G223" s="10"/>
    </row>
    <row r="224" spans="1:10" x14ac:dyDescent="0.2">
      <c r="A224" s="40" t="s">
        <v>150</v>
      </c>
      <c r="B224" s="15"/>
      <c r="C224" s="10"/>
      <c r="D224" s="9"/>
      <c r="E224" s="10"/>
      <c r="F224" s="10"/>
      <c r="G224" s="10"/>
    </row>
    <row r="225" spans="1:7" x14ac:dyDescent="0.2">
      <c r="A225" s="40" t="s">
        <v>151</v>
      </c>
      <c r="B225" s="15"/>
      <c r="C225" s="10"/>
      <c r="D225" s="9"/>
      <c r="E225" s="10"/>
      <c r="F225" s="10"/>
      <c r="G225" s="10"/>
    </row>
    <row r="226" spans="1:7" x14ac:dyDescent="0.2">
      <c r="A226" s="40" t="s">
        <v>152</v>
      </c>
      <c r="B226" s="15"/>
      <c r="C226" s="10"/>
      <c r="D226" s="9"/>
      <c r="E226" s="10"/>
      <c r="F226" s="10"/>
      <c r="G226" s="10"/>
    </row>
    <row r="227" spans="1:7" x14ac:dyDescent="0.2">
      <c r="A227" s="40"/>
      <c r="B227" s="15"/>
      <c r="C227" s="10"/>
      <c r="D227" s="9"/>
      <c r="E227" s="10"/>
      <c r="F227" s="10"/>
      <c r="G227" s="10"/>
    </row>
    <row r="228" spans="1:7" x14ac:dyDescent="0.2">
      <c r="A228" s="41" t="s">
        <v>153</v>
      </c>
      <c r="B228" s="15"/>
      <c r="C228" s="10"/>
      <c r="D228" s="9"/>
      <c r="E228" s="10"/>
      <c r="F228" s="10"/>
      <c r="G228" s="10"/>
    </row>
    <row r="229" spans="1:7" x14ac:dyDescent="0.2">
      <c r="A229" s="41"/>
      <c r="B229" s="15"/>
      <c r="C229" s="10"/>
      <c r="D229" s="9"/>
      <c r="E229" s="10"/>
      <c r="F229" s="10"/>
      <c r="G229" s="10"/>
    </row>
    <row r="230" spans="1:7" x14ac:dyDescent="0.2">
      <c r="A230" s="40" t="s">
        <v>145</v>
      </c>
      <c r="B230" s="15">
        <v>190.1</v>
      </c>
      <c r="C230" s="16">
        <f t="shared" ref="C230:D231" si="103">ROUND(B230*(1+C$21),0)</f>
        <v>209</v>
      </c>
      <c r="D230" s="16">
        <f t="shared" si="103"/>
        <v>230</v>
      </c>
      <c r="E230" s="16">
        <f t="shared" ref="E230:G230" si="104">ROUND(D230*(1+$E$21),0)</f>
        <v>253</v>
      </c>
      <c r="F230" s="16">
        <f t="shared" si="104"/>
        <v>278</v>
      </c>
      <c r="G230" s="16">
        <f t="shared" si="104"/>
        <v>306</v>
      </c>
    </row>
    <row r="231" spans="1:7" x14ac:dyDescent="0.2">
      <c r="A231" s="40" t="s">
        <v>147</v>
      </c>
      <c r="B231" s="15">
        <v>211</v>
      </c>
      <c r="C231" s="16">
        <f t="shared" si="103"/>
        <v>232</v>
      </c>
      <c r="D231" s="16">
        <f t="shared" si="103"/>
        <v>255</v>
      </c>
      <c r="E231" s="16">
        <f t="shared" ref="E231:G231" si="105">ROUND(D231*(1+$E$21),0)</f>
        <v>281</v>
      </c>
      <c r="F231" s="16">
        <f t="shared" si="105"/>
        <v>309</v>
      </c>
      <c r="G231" s="16">
        <f t="shared" si="105"/>
        <v>340</v>
      </c>
    </row>
    <row r="232" spans="1:7" x14ac:dyDescent="0.2">
      <c r="A232" s="40"/>
      <c r="B232" s="15"/>
      <c r="C232" s="10"/>
      <c r="D232" s="9"/>
      <c r="E232" s="10"/>
      <c r="F232" s="10"/>
      <c r="G232" s="10"/>
    </row>
    <row r="233" spans="1:7" x14ac:dyDescent="0.2">
      <c r="A233" s="40" t="s">
        <v>154</v>
      </c>
      <c r="B233" s="15"/>
      <c r="C233" s="10"/>
      <c r="D233" s="9"/>
      <c r="E233" s="10"/>
      <c r="F233" s="10"/>
      <c r="G233" s="10"/>
    </row>
    <row r="234" spans="1:7" x14ac:dyDescent="0.2">
      <c r="A234" s="40" t="s">
        <v>155</v>
      </c>
      <c r="B234" s="15"/>
      <c r="C234" s="10"/>
      <c r="D234" s="9"/>
      <c r="E234" s="10"/>
      <c r="F234" s="10"/>
      <c r="G234" s="10"/>
    </row>
    <row r="235" spans="1:7" x14ac:dyDescent="0.2">
      <c r="A235" s="41" t="s">
        <v>207</v>
      </c>
      <c r="B235" s="15"/>
      <c r="C235" s="10"/>
      <c r="D235" s="9"/>
      <c r="E235" s="10"/>
      <c r="F235" s="10"/>
      <c r="G235" s="10"/>
    </row>
    <row r="236" spans="1:7" x14ac:dyDescent="0.2">
      <c r="A236" s="40" t="s">
        <v>156</v>
      </c>
      <c r="B236" s="15"/>
      <c r="C236" s="10"/>
      <c r="D236" s="9"/>
      <c r="E236" s="10"/>
      <c r="F236" s="10"/>
      <c r="G236" s="10"/>
    </row>
    <row r="237" spans="1:7" x14ac:dyDescent="0.2">
      <c r="A237" s="40" t="s">
        <v>157</v>
      </c>
      <c r="B237" s="15"/>
      <c r="C237" s="10"/>
      <c r="D237" s="9"/>
      <c r="E237" s="10"/>
      <c r="F237" s="10"/>
      <c r="G237" s="10"/>
    </row>
    <row r="238" spans="1:7" x14ac:dyDescent="0.2">
      <c r="A238" s="40" t="s">
        <v>158</v>
      </c>
      <c r="B238" s="15"/>
      <c r="C238" s="10"/>
      <c r="D238" s="9"/>
      <c r="E238" s="10"/>
      <c r="F238" s="10"/>
      <c r="G238" s="10"/>
    </row>
    <row r="239" spans="1:7" x14ac:dyDescent="0.2">
      <c r="A239" s="40"/>
      <c r="B239" s="15"/>
      <c r="C239" s="10"/>
      <c r="D239" s="9"/>
      <c r="E239" s="10"/>
      <c r="F239" s="10"/>
      <c r="G239" s="10"/>
    </row>
    <row r="240" spans="1:7" x14ac:dyDescent="0.2">
      <c r="A240" s="40" t="s">
        <v>159</v>
      </c>
      <c r="B240" s="15"/>
      <c r="C240" s="10"/>
      <c r="D240" s="9"/>
      <c r="E240" s="10"/>
      <c r="F240" s="10"/>
      <c r="G240" s="10"/>
    </row>
    <row r="241" spans="1:7" x14ac:dyDescent="0.2">
      <c r="A241" s="40" t="s">
        <v>160</v>
      </c>
      <c r="B241" s="15"/>
      <c r="C241" s="10"/>
      <c r="D241" s="9"/>
      <c r="E241" s="10"/>
      <c r="F241" s="10"/>
      <c r="G241" s="10"/>
    </row>
    <row r="242" spans="1:7" x14ac:dyDescent="0.2">
      <c r="A242" s="40" t="s">
        <v>161</v>
      </c>
      <c r="B242" s="15"/>
      <c r="C242" s="10"/>
      <c r="D242" s="9"/>
      <c r="E242" s="10"/>
      <c r="F242" s="10"/>
      <c r="G242" s="10"/>
    </row>
    <row r="243" spans="1:7" x14ac:dyDescent="0.2">
      <c r="A243" s="40"/>
      <c r="B243" s="15"/>
      <c r="C243" s="10"/>
      <c r="D243" s="9"/>
      <c r="E243" s="10"/>
      <c r="F243" s="10"/>
      <c r="G243" s="10"/>
    </row>
    <row r="244" spans="1:7" x14ac:dyDescent="0.2">
      <c r="A244" s="41" t="s">
        <v>162</v>
      </c>
      <c r="B244" s="15"/>
      <c r="C244" s="10"/>
      <c r="D244" s="9"/>
      <c r="E244" s="10"/>
      <c r="F244" s="10"/>
      <c r="G244" s="10"/>
    </row>
    <row r="245" spans="1:7" x14ac:dyDescent="0.2">
      <c r="A245" s="41"/>
      <c r="B245" s="15"/>
      <c r="C245" s="10"/>
      <c r="D245" s="9"/>
      <c r="E245" s="10"/>
      <c r="F245" s="10"/>
      <c r="G245" s="10"/>
    </row>
    <row r="246" spans="1:7" x14ac:dyDescent="0.2">
      <c r="A246" s="40" t="s">
        <v>163</v>
      </c>
      <c r="B246" s="15"/>
      <c r="C246" s="10"/>
      <c r="D246" s="9"/>
      <c r="E246" s="10"/>
      <c r="F246" s="10"/>
      <c r="G246" s="10"/>
    </row>
    <row r="247" spans="1:7" x14ac:dyDescent="0.2">
      <c r="A247" s="40" t="s">
        <v>164</v>
      </c>
      <c r="B247" s="15">
        <v>423.3</v>
      </c>
      <c r="C247" s="16">
        <f t="shared" ref="C247:D252" si="106">ROUND(B247*(1+C$21),0)</f>
        <v>466</v>
      </c>
      <c r="D247" s="16">
        <f t="shared" si="106"/>
        <v>513</v>
      </c>
      <c r="E247" s="16">
        <f t="shared" ref="E247:G247" si="107">ROUND(D247*(1+$E$21),0)</f>
        <v>564</v>
      </c>
      <c r="F247" s="16">
        <f t="shared" si="107"/>
        <v>620</v>
      </c>
      <c r="G247" s="16">
        <f t="shared" si="107"/>
        <v>682</v>
      </c>
    </row>
    <row r="248" spans="1:7" x14ac:dyDescent="0.2">
      <c r="A248" s="40" t="s">
        <v>165</v>
      </c>
      <c r="B248" s="15">
        <v>423.3</v>
      </c>
      <c r="C248" s="16">
        <f t="shared" si="106"/>
        <v>466</v>
      </c>
      <c r="D248" s="16">
        <f t="shared" si="106"/>
        <v>513</v>
      </c>
      <c r="E248" s="16">
        <f t="shared" ref="E248:G248" si="108">ROUND(D248*(1+$E$21),0)</f>
        <v>564</v>
      </c>
      <c r="F248" s="16">
        <f t="shared" si="108"/>
        <v>620</v>
      </c>
      <c r="G248" s="16">
        <f t="shared" si="108"/>
        <v>682</v>
      </c>
    </row>
    <row r="249" spans="1:7" x14ac:dyDescent="0.2">
      <c r="A249" s="40" t="s">
        <v>166</v>
      </c>
      <c r="B249" s="15">
        <v>282.2</v>
      </c>
      <c r="C249" s="16">
        <f t="shared" si="106"/>
        <v>310</v>
      </c>
      <c r="D249" s="16">
        <f t="shared" si="106"/>
        <v>341</v>
      </c>
      <c r="E249" s="16">
        <f t="shared" ref="E249:G249" si="109">ROUND(D249*(1+$E$21),0)</f>
        <v>375</v>
      </c>
      <c r="F249" s="16">
        <f t="shared" si="109"/>
        <v>413</v>
      </c>
      <c r="G249" s="16">
        <f t="shared" si="109"/>
        <v>454</v>
      </c>
    </row>
    <row r="250" spans="1:7" x14ac:dyDescent="0.2">
      <c r="A250" s="40" t="s">
        <v>167</v>
      </c>
      <c r="B250" s="15">
        <v>317.2</v>
      </c>
      <c r="C250" s="16">
        <f t="shared" si="106"/>
        <v>349</v>
      </c>
      <c r="D250" s="16">
        <f t="shared" si="106"/>
        <v>384</v>
      </c>
      <c r="E250" s="16">
        <f t="shared" ref="E250:G250" si="110">ROUND(D250*(1+$E$21),0)</f>
        <v>422</v>
      </c>
      <c r="F250" s="16">
        <f t="shared" si="110"/>
        <v>464</v>
      </c>
      <c r="G250" s="16">
        <f t="shared" si="110"/>
        <v>510</v>
      </c>
    </row>
    <row r="251" spans="1:7" x14ac:dyDescent="0.2">
      <c r="A251" s="40" t="s">
        <v>168</v>
      </c>
      <c r="B251" s="15">
        <v>239</v>
      </c>
      <c r="C251" s="16">
        <f t="shared" si="106"/>
        <v>263</v>
      </c>
      <c r="D251" s="16">
        <f t="shared" si="106"/>
        <v>289</v>
      </c>
      <c r="E251" s="16">
        <f t="shared" ref="E251:G251" si="111">ROUND(D251*(1+$E$21),0)</f>
        <v>318</v>
      </c>
      <c r="F251" s="16">
        <f t="shared" si="111"/>
        <v>350</v>
      </c>
      <c r="G251" s="16">
        <f t="shared" si="111"/>
        <v>385</v>
      </c>
    </row>
    <row r="252" spans="1:7" x14ac:dyDescent="0.2">
      <c r="A252" s="40" t="s">
        <v>169</v>
      </c>
      <c r="B252" s="15">
        <v>162.1</v>
      </c>
      <c r="C252" s="16">
        <f t="shared" si="106"/>
        <v>178</v>
      </c>
      <c r="D252" s="16">
        <f t="shared" si="106"/>
        <v>196</v>
      </c>
      <c r="E252" s="16">
        <f t="shared" ref="E252:G252" si="112">ROUND(D252*(1+$E$21),0)</f>
        <v>216</v>
      </c>
      <c r="F252" s="16">
        <f t="shared" si="112"/>
        <v>238</v>
      </c>
      <c r="G252" s="16">
        <f t="shared" si="112"/>
        <v>262</v>
      </c>
    </row>
    <row r="253" spans="1:7" x14ac:dyDescent="0.2">
      <c r="A253" s="40"/>
      <c r="B253" s="15"/>
      <c r="C253" s="10"/>
      <c r="D253" s="9"/>
      <c r="E253" s="10"/>
      <c r="F253" s="10"/>
      <c r="G253" s="10"/>
    </row>
    <row r="254" spans="1:7" x14ac:dyDescent="0.2">
      <c r="A254" s="40" t="s">
        <v>170</v>
      </c>
      <c r="B254" s="15"/>
      <c r="C254" s="10"/>
      <c r="D254" s="9"/>
      <c r="E254" s="10"/>
      <c r="F254" s="10"/>
      <c r="G254" s="10"/>
    </row>
    <row r="255" spans="1:7" x14ac:dyDescent="0.2">
      <c r="A255" s="40"/>
      <c r="B255" s="15"/>
      <c r="C255" s="10"/>
      <c r="D255" s="9"/>
      <c r="E255" s="10"/>
      <c r="F255" s="10"/>
      <c r="G255" s="10"/>
    </row>
    <row r="256" spans="1:7" x14ac:dyDescent="0.2">
      <c r="A256" s="41" t="s">
        <v>171</v>
      </c>
      <c r="B256" s="15"/>
      <c r="C256" s="10"/>
      <c r="D256" s="9"/>
      <c r="E256" s="10"/>
      <c r="F256" s="10"/>
      <c r="G256" s="10"/>
    </row>
    <row r="257" spans="1:8" x14ac:dyDescent="0.2">
      <c r="A257" s="41"/>
      <c r="B257" s="15"/>
      <c r="C257" s="10"/>
      <c r="D257" s="9"/>
      <c r="E257" s="10"/>
      <c r="F257" s="10"/>
      <c r="G257" s="10"/>
    </row>
    <row r="258" spans="1:8" x14ac:dyDescent="0.2">
      <c r="A258" s="40" t="s">
        <v>172</v>
      </c>
      <c r="B258" s="15">
        <v>49</v>
      </c>
      <c r="C258" s="16">
        <f>ROUND(B258*(1+C$21),0)</f>
        <v>54</v>
      </c>
      <c r="D258" s="16">
        <f>ROUND(C258*(1+D$21),0)</f>
        <v>59</v>
      </c>
      <c r="E258" s="16">
        <f>ROUND(D258*(1+$E$21),0)</f>
        <v>65</v>
      </c>
      <c r="F258" s="16">
        <f t="shared" ref="F258:G258" si="113">ROUND(E258*(1+$E$21),0)</f>
        <v>72</v>
      </c>
      <c r="G258" s="16">
        <f t="shared" si="113"/>
        <v>79</v>
      </c>
    </row>
    <row r="259" spans="1:8" x14ac:dyDescent="0.2">
      <c r="A259" s="40"/>
      <c r="B259" s="15"/>
      <c r="C259" s="10"/>
      <c r="D259" s="9"/>
      <c r="E259" s="10"/>
      <c r="F259" s="10"/>
      <c r="G259" s="10"/>
    </row>
    <row r="260" spans="1:8" x14ac:dyDescent="0.2">
      <c r="A260" s="41" t="s">
        <v>173</v>
      </c>
      <c r="B260" s="15"/>
      <c r="C260" s="10"/>
      <c r="D260" s="9"/>
      <c r="E260" s="10"/>
      <c r="F260" s="10"/>
      <c r="G260" s="10"/>
    </row>
    <row r="261" spans="1:8" x14ac:dyDescent="0.2">
      <c r="A261" s="41"/>
      <c r="B261" s="15"/>
      <c r="C261" s="10"/>
      <c r="D261" s="9"/>
      <c r="E261" s="10"/>
      <c r="F261" s="10"/>
      <c r="G261" s="10"/>
    </row>
    <row r="262" spans="1:8" x14ac:dyDescent="0.2">
      <c r="A262" s="40" t="s">
        <v>174</v>
      </c>
      <c r="B262" s="15">
        <v>190.1</v>
      </c>
      <c r="C262" s="16">
        <f>ROUND(B262*(1+C$21),0)</f>
        <v>209</v>
      </c>
      <c r="D262" s="16">
        <f>ROUND(C262*(1+D$21),0)</f>
        <v>230</v>
      </c>
      <c r="E262" s="16">
        <f t="shared" ref="E262:G262" si="114">ROUND(D262*(1+$E$21),0)</f>
        <v>253</v>
      </c>
      <c r="F262" s="16">
        <f t="shared" si="114"/>
        <v>278</v>
      </c>
      <c r="G262" s="16">
        <f t="shared" si="114"/>
        <v>306</v>
      </c>
    </row>
    <row r="263" spans="1:8" x14ac:dyDescent="0.2">
      <c r="A263" s="40" t="s">
        <v>175</v>
      </c>
      <c r="B263" s="15"/>
      <c r="C263" s="10">
        <v>1000</v>
      </c>
      <c r="D263" s="16">
        <f>ROUND(C263*(1+D$21),0)</f>
        <v>1100</v>
      </c>
      <c r="E263" s="16">
        <f t="shared" ref="E263:G263" si="115">ROUND(D263*(1+$E$21),0)</f>
        <v>1210</v>
      </c>
      <c r="F263" s="16">
        <f t="shared" si="115"/>
        <v>1331</v>
      </c>
      <c r="G263" s="16">
        <f t="shared" si="115"/>
        <v>1464</v>
      </c>
    </row>
    <row r="264" spans="1:8" x14ac:dyDescent="0.2">
      <c r="A264" s="40"/>
      <c r="B264" s="15"/>
      <c r="C264" s="10"/>
      <c r="D264" s="9"/>
      <c r="E264" s="10"/>
      <c r="F264" s="10"/>
      <c r="G264" s="10"/>
    </row>
    <row r="265" spans="1:8" x14ac:dyDescent="0.2">
      <c r="A265" s="41" t="s">
        <v>176</v>
      </c>
      <c r="B265" s="15"/>
      <c r="C265" s="10"/>
      <c r="D265" s="9"/>
      <c r="E265" s="10"/>
      <c r="F265" s="10"/>
      <c r="G265" s="10"/>
    </row>
    <row r="266" spans="1:8" x14ac:dyDescent="0.2">
      <c r="A266" s="40"/>
      <c r="B266" s="15"/>
      <c r="C266" s="10"/>
      <c r="D266" s="9"/>
      <c r="E266" s="10"/>
      <c r="F266" s="10"/>
      <c r="G266" s="10"/>
    </row>
    <row r="267" spans="1:8" x14ac:dyDescent="0.2">
      <c r="A267" s="40" t="s">
        <v>177</v>
      </c>
      <c r="B267" s="15">
        <v>1.4</v>
      </c>
      <c r="C267" s="16">
        <v>10</v>
      </c>
      <c r="D267" s="16">
        <f t="shared" ref="D267:D269" si="116">ROUND(C267*(1+D$21),0)</f>
        <v>11</v>
      </c>
      <c r="E267" s="16">
        <f t="shared" ref="E267:G267" si="117">ROUND(D267*(1+$E$21),0)</f>
        <v>12</v>
      </c>
      <c r="F267" s="16">
        <f t="shared" si="117"/>
        <v>13</v>
      </c>
      <c r="G267" s="16">
        <f t="shared" si="117"/>
        <v>14</v>
      </c>
      <c r="H267" s="4" t="s">
        <v>178</v>
      </c>
    </row>
    <row r="268" spans="1:8" x14ac:dyDescent="0.2">
      <c r="A268" s="40" t="s">
        <v>179</v>
      </c>
      <c r="B268" s="15">
        <v>1.4</v>
      </c>
      <c r="C268" s="16">
        <v>10</v>
      </c>
      <c r="D268" s="16">
        <f t="shared" si="116"/>
        <v>11</v>
      </c>
      <c r="E268" s="16">
        <f t="shared" ref="E268:G268" si="118">ROUND(D268*(1+$E$21),0)</f>
        <v>12</v>
      </c>
      <c r="F268" s="16">
        <f t="shared" si="118"/>
        <v>13</v>
      </c>
      <c r="G268" s="16">
        <f t="shared" si="118"/>
        <v>14</v>
      </c>
    </row>
    <row r="269" spans="1:8" x14ac:dyDescent="0.2">
      <c r="A269" s="40" t="s">
        <v>180</v>
      </c>
      <c r="B269" s="15">
        <v>14</v>
      </c>
      <c r="C269" s="16">
        <v>20</v>
      </c>
      <c r="D269" s="16">
        <f t="shared" si="116"/>
        <v>22</v>
      </c>
      <c r="E269" s="16">
        <f t="shared" ref="E269:G269" si="119">ROUND(D269*(1+$E$21),0)</f>
        <v>24</v>
      </c>
      <c r="F269" s="16">
        <f t="shared" si="119"/>
        <v>26</v>
      </c>
      <c r="G269" s="16">
        <f t="shared" si="119"/>
        <v>29</v>
      </c>
    </row>
    <row r="270" spans="1:8" x14ac:dyDescent="0.2">
      <c r="A270" s="40"/>
      <c r="B270" s="15"/>
      <c r="C270" s="10"/>
      <c r="D270" s="9"/>
      <c r="E270" s="10"/>
      <c r="F270" s="10"/>
      <c r="G270" s="10"/>
    </row>
    <row r="271" spans="1:8" x14ac:dyDescent="0.2">
      <c r="A271" s="41" t="s">
        <v>181</v>
      </c>
      <c r="B271" s="15"/>
      <c r="C271" s="10"/>
      <c r="D271" s="9"/>
      <c r="E271" s="10"/>
      <c r="F271" s="10"/>
      <c r="G271" s="10"/>
    </row>
    <row r="272" spans="1:8" x14ac:dyDescent="0.2">
      <c r="A272" s="40"/>
      <c r="B272" s="15"/>
      <c r="C272" s="10"/>
      <c r="D272" s="9"/>
      <c r="E272" s="10"/>
      <c r="F272" s="10"/>
      <c r="G272" s="10"/>
    </row>
    <row r="273" spans="1:8" x14ac:dyDescent="0.2">
      <c r="A273" s="40" t="s">
        <v>182</v>
      </c>
      <c r="B273" s="15">
        <v>7</v>
      </c>
      <c r="C273" s="16">
        <f>ROUND(B273*(1+C$21),0)</f>
        <v>8</v>
      </c>
      <c r="D273" s="16">
        <f>ROUND(C273*(1+D$21),0)</f>
        <v>9</v>
      </c>
      <c r="E273" s="16">
        <f>ROUND(D273*(1+$E$21),0)</f>
        <v>10</v>
      </c>
      <c r="F273" s="16">
        <f t="shared" ref="F273:G273" si="120">ROUND(E273*(1+$E$21),0)</f>
        <v>11</v>
      </c>
      <c r="G273" s="16">
        <f t="shared" si="120"/>
        <v>12</v>
      </c>
      <c r="H273" s="4" t="s">
        <v>183</v>
      </c>
    </row>
    <row r="274" spans="1:8" x14ac:dyDescent="0.2">
      <c r="A274" s="10"/>
      <c r="B274" s="15"/>
      <c r="C274" s="10"/>
      <c r="D274" s="9"/>
      <c r="E274" s="10"/>
      <c r="F274" s="10"/>
      <c r="G274" s="10"/>
    </row>
    <row r="275" spans="1:8" x14ac:dyDescent="0.2">
      <c r="A275" s="2" t="s">
        <v>184</v>
      </c>
      <c r="B275" s="15"/>
      <c r="C275" s="10"/>
      <c r="D275" s="9"/>
      <c r="E275" s="10"/>
      <c r="F275" s="10"/>
      <c r="G275" s="10"/>
    </row>
    <row r="276" spans="1:8" x14ac:dyDescent="0.2">
      <c r="A276" s="2" t="s">
        <v>185</v>
      </c>
      <c r="B276" s="15"/>
      <c r="C276" s="10"/>
      <c r="D276" s="9"/>
      <c r="E276" s="10"/>
      <c r="F276" s="10"/>
      <c r="G276" s="10"/>
    </row>
    <row r="277" spans="1:8" x14ac:dyDescent="0.2">
      <c r="A277" s="10"/>
      <c r="B277" s="10"/>
      <c r="C277" s="10"/>
      <c r="D277" s="9"/>
      <c r="E277" s="10"/>
      <c r="F277" s="10"/>
      <c r="G277" s="10"/>
    </row>
    <row r="278" spans="1:8" x14ac:dyDescent="0.2">
      <c r="A278" s="10"/>
      <c r="B278" s="10"/>
      <c r="C278" s="10"/>
      <c r="D278" s="9"/>
      <c r="E278" s="10"/>
      <c r="F278" s="10"/>
      <c r="G278" s="10"/>
    </row>
    <row r="279" spans="1:8" x14ac:dyDescent="0.2">
      <c r="A279" s="10" t="s">
        <v>186</v>
      </c>
      <c r="B279" s="10"/>
      <c r="C279" s="10">
        <v>100</v>
      </c>
      <c r="D279" s="9"/>
      <c r="E279" s="10"/>
      <c r="F279" s="10"/>
      <c r="G279" s="10"/>
    </row>
    <row r="280" spans="1:8" x14ac:dyDescent="0.2">
      <c r="A280" s="10"/>
      <c r="B280" s="10"/>
      <c r="C280" s="10"/>
      <c r="D280" s="9"/>
      <c r="E280" s="10"/>
      <c r="F280" s="10"/>
      <c r="G280" s="10"/>
    </row>
    <row r="281" spans="1:8" x14ac:dyDescent="0.2">
      <c r="A281" s="2" t="s">
        <v>187</v>
      </c>
      <c r="B281" s="10"/>
      <c r="C281" s="10"/>
      <c r="D281" s="9"/>
      <c r="E281" s="10"/>
      <c r="F281" s="10"/>
      <c r="G281" s="10"/>
    </row>
    <row r="282" spans="1:8" x14ac:dyDescent="0.2">
      <c r="A282" s="52" t="s">
        <v>188</v>
      </c>
      <c r="B282" s="52"/>
      <c r="C282" s="52"/>
      <c r="D282" s="52"/>
      <c r="E282" s="52"/>
      <c r="F282" s="25"/>
      <c r="G282" s="25"/>
    </row>
    <row r="283" spans="1:8" x14ac:dyDescent="0.2">
      <c r="A283" s="53" t="s">
        <v>189</v>
      </c>
      <c r="B283" s="54"/>
      <c r="C283" s="54"/>
      <c r="D283" s="54"/>
      <c r="E283" s="54"/>
      <c r="F283" s="26"/>
      <c r="G283" s="26"/>
    </row>
    <row r="284" spans="1:8" x14ac:dyDescent="0.2">
      <c r="A284" s="53" t="s">
        <v>190</v>
      </c>
      <c r="B284" s="54"/>
      <c r="C284" s="54"/>
      <c r="D284" s="54"/>
      <c r="E284" s="54"/>
      <c r="F284" s="26"/>
      <c r="G284" s="26"/>
    </row>
    <row r="285" spans="1:8" x14ac:dyDescent="0.2">
      <c r="A285" s="55" t="s">
        <v>191</v>
      </c>
      <c r="B285" s="10"/>
      <c r="C285" s="10"/>
      <c r="D285" s="9"/>
      <c r="E285" s="10"/>
      <c r="F285" s="10"/>
      <c r="G285" s="10"/>
    </row>
    <row r="286" spans="1:8" x14ac:dyDescent="0.2">
      <c r="A286" s="55" t="s">
        <v>192</v>
      </c>
      <c r="B286" s="10"/>
      <c r="C286" s="10"/>
      <c r="D286" s="9"/>
      <c r="E286" s="10"/>
      <c r="F286" s="10"/>
      <c r="G286" s="10"/>
    </row>
    <row r="287" spans="1:8" x14ac:dyDescent="0.2">
      <c r="A287" s="56" t="s">
        <v>193</v>
      </c>
      <c r="B287" s="10"/>
      <c r="C287" s="16"/>
      <c r="D287" s="16"/>
      <c r="E287" s="16"/>
      <c r="F287" s="16"/>
      <c r="G287" s="16"/>
    </row>
    <row r="288" spans="1:8" x14ac:dyDescent="0.2">
      <c r="A288" s="56" t="s">
        <v>194</v>
      </c>
      <c r="B288" s="10"/>
      <c r="C288" s="10"/>
      <c r="D288" s="9"/>
      <c r="E288" s="10"/>
      <c r="F288" s="10"/>
      <c r="G288" s="10"/>
    </row>
    <row r="289" spans="1:7" x14ac:dyDescent="0.2">
      <c r="B289" s="10"/>
      <c r="C289" s="10"/>
      <c r="D289" s="9"/>
      <c r="E289" s="10"/>
      <c r="F289" s="10"/>
      <c r="G289" s="10"/>
    </row>
    <row r="290" spans="1:7" x14ac:dyDescent="0.2">
      <c r="A290" s="10" t="s">
        <v>195</v>
      </c>
      <c r="B290" s="10"/>
      <c r="C290" s="16">
        <v>500</v>
      </c>
      <c r="D290" s="16">
        <f>ROUND(C290*(1+D$21),0)</f>
        <v>550</v>
      </c>
      <c r="E290" s="16">
        <f>ROUND(D290*(1+$E$21),0)</f>
        <v>605</v>
      </c>
      <c r="F290" s="16">
        <f t="shared" ref="F290:G290" si="121">ROUND(E290*(1+$E$21),0)</f>
        <v>666</v>
      </c>
      <c r="G290" s="16">
        <f t="shared" si="121"/>
        <v>733</v>
      </c>
    </row>
    <row r="291" spans="1:7" x14ac:dyDescent="0.2">
      <c r="A291" s="10"/>
      <c r="B291" s="10"/>
      <c r="C291" s="16"/>
      <c r="D291" s="16"/>
      <c r="E291" s="16"/>
      <c r="F291" s="16"/>
      <c r="G291" s="16"/>
    </row>
    <row r="292" spans="1:7" x14ac:dyDescent="0.2">
      <c r="A292" s="2" t="s">
        <v>196</v>
      </c>
      <c r="B292" s="10"/>
      <c r="C292" s="10"/>
      <c r="D292" s="9"/>
      <c r="E292" s="10"/>
      <c r="F292" s="10"/>
      <c r="G292" s="10"/>
    </row>
    <row r="293" spans="1:7" x14ac:dyDescent="0.2">
      <c r="A293" s="57" t="s">
        <v>197</v>
      </c>
      <c r="B293" s="58"/>
      <c r="C293" s="58"/>
      <c r="D293" s="58"/>
      <c r="E293" s="58"/>
      <c r="F293" s="27"/>
      <c r="G293" s="27"/>
    </row>
    <row r="294" spans="1:7" x14ac:dyDescent="0.2">
      <c r="A294" s="9"/>
      <c r="B294" s="9"/>
      <c r="C294" s="9"/>
      <c r="D294" s="9"/>
      <c r="E294" s="9"/>
      <c r="F294" s="9"/>
      <c r="G294" s="9"/>
    </row>
    <row r="295" spans="1:7" x14ac:dyDescent="0.2">
      <c r="A295" s="9" t="s">
        <v>198</v>
      </c>
      <c r="B295" s="9"/>
      <c r="C295" s="16">
        <v>200</v>
      </c>
      <c r="D295" s="16">
        <f>ROUND(C295*(1+D$21),0)</f>
        <v>220</v>
      </c>
      <c r="E295" s="16">
        <f>ROUND(D295*(1+$E$21),0)</f>
        <v>242</v>
      </c>
      <c r="F295" s="16">
        <f t="shared" ref="F295:G295" si="122">ROUND(E295*(1+$E$21),0)</f>
        <v>266</v>
      </c>
      <c r="G295" s="16">
        <f t="shared" si="122"/>
        <v>293</v>
      </c>
    </row>
    <row r="296" spans="1:7" x14ac:dyDescent="0.2">
      <c r="A296" s="9"/>
      <c r="B296" s="9"/>
      <c r="C296" s="9"/>
      <c r="D296" s="9"/>
      <c r="E296" s="9"/>
      <c r="F296" s="9"/>
      <c r="G296" s="9"/>
    </row>
    <row r="297" spans="1:7" x14ac:dyDescent="0.2">
      <c r="A297" s="9"/>
      <c r="B297" s="9"/>
      <c r="C297" s="9"/>
      <c r="D297" s="9"/>
      <c r="E297" s="9"/>
      <c r="F297" s="9"/>
      <c r="G297" s="9"/>
    </row>
  </sheetData>
  <mergeCells count="9">
    <mergeCell ref="A283:E283"/>
    <mergeCell ref="A284:E284"/>
    <mergeCell ref="A293:E293"/>
    <mergeCell ref="A2:E2"/>
    <mergeCell ref="A166:E166"/>
    <mergeCell ref="A282:E282"/>
    <mergeCell ref="A23:G23"/>
    <mergeCell ref="A24:G24"/>
    <mergeCell ref="A25:G25"/>
  </mergeCells>
  <pageMargins left="0.7" right="0.7" top="0.75" bottom="0.75" header="0.3" footer="0.3"/>
  <pageSetup paperSize="9" scale="90" orientation="portrait" r:id="rId1"/>
  <rowBreaks count="3" manualBreakCount="3">
    <brk id="76" max="7" man="1"/>
    <brk id="184" max="7" man="1"/>
    <brk id="239" max="7"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Tariffs</vt:lpstr>
      <vt:lpstr>Tariffs!Print_Area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Elmien</dc:creator>
  <cp:lastModifiedBy>Elmien</cp:lastModifiedBy>
  <dcterms:created xsi:type="dcterms:W3CDTF">2015-04-09T06:53:26Z</dcterms:created>
  <dcterms:modified xsi:type="dcterms:W3CDTF">2015-04-09T08:28:52Z</dcterms:modified>
</cp:coreProperties>
</file>